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07_Управление экономики образования\ОКДГОУ\Бюджет на 2025 год\ГЗ на 2025-2027\0702\Лицей Атякшева\5 уменьшение фин\"/>
    </mc:Choice>
  </mc:AlternateContent>
  <bookViews>
    <workbookView xWindow="0" yWindow="0" windowWidth="28800" windowHeight="11400" tabRatio="849" firstSheet="4" activeTab="10"/>
  </bookViews>
  <sheets>
    <sheet name="Атякшев" sheetId="1" state="hidden" r:id="rId1"/>
    <sheet name="ч1 НОО" sheetId="2" r:id="rId2"/>
    <sheet name="ч1 ООО" sheetId="18" r:id="rId3"/>
    <sheet name="ч1 СОО" sheetId="20" r:id="rId4"/>
    <sheet name="ч1 питание НОО" sheetId="19" r:id="rId5"/>
    <sheet name="ч1 питание ООО" sheetId="21" r:id="rId6"/>
    <sheet name="ч1 питание СОО" sheetId="22" r:id="rId7"/>
    <sheet name="ч1 ДО" sheetId="24" r:id="rId8"/>
    <sheet name="ч1 питание лагерь" sheetId="23" state="hidden" r:id="rId9"/>
    <sheet name="ч2" sheetId="15" state="hidden" r:id="rId10"/>
    <sheet name="ч3" sheetId="16" r:id="rId11"/>
    <sheet name="Уведомление" sheetId="25" state="hidden" r:id="rId12"/>
  </sheets>
  <externalReferences>
    <externalReference r:id="rId13"/>
    <externalReference r:id="rId14"/>
    <externalReference r:id="rId15"/>
  </externalReferences>
  <definedNames>
    <definedName name="_xlnm._FilterDatabase" localSheetId="1" hidden="1">'ч1 НОО'!$A$27:$T$32</definedName>
    <definedName name="FG" localSheetId="0">#REF!</definedName>
    <definedName name="FG" localSheetId="1">#REF!</definedName>
    <definedName name="FG">#REF!</definedName>
    <definedName name="poisonFKKO">[1]ФККО!$A$2:$A$2001</definedName>
    <definedName name="vbg" localSheetId="9">#REF!</definedName>
    <definedName name="vbg">#REF!</definedName>
    <definedName name="XDO" localSheetId="0">#REF!</definedName>
    <definedName name="XDO" localSheetId="1">#REF!</definedName>
    <definedName name="XDO">#REF!</definedName>
    <definedName name="XDO_?ACTDOMCODE?" localSheetId="0">#REF!</definedName>
    <definedName name="XDO_?ACTDOMCODE?" localSheetId="1">#REF!</definedName>
    <definedName name="XDO_?ACTDOMCODE?">#REF!</definedName>
    <definedName name="XDO_?ACTDOMNAME?" localSheetId="0">#REF!</definedName>
    <definedName name="XDO_?ACTDOMNAME?" localSheetId="1">#REF!</definedName>
    <definedName name="XDO_?ACTDOMNAME?">#REF!</definedName>
    <definedName name="XDO_?BELONG210FL?" localSheetId="0">#REF!</definedName>
    <definedName name="XDO_?BELONG210FL?" localSheetId="1">#REF!</definedName>
    <definedName name="XDO_?BELONG210FL?">#REF!</definedName>
    <definedName name="XDO_?CSMCTGY_NAME?" localSheetId="0">#REF!</definedName>
    <definedName name="XDO_?CSMCTGY_NAME?" localSheetId="1">#REF!</definedName>
    <definedName name="XDO_?CSMCTGY_NAME?">#REF!</definedName>
    <definedName name="XDO_?inst_Fullname?" localSheetId="9">#REF!</definedName>
    <definedName name="XDO_?inst_Fullname?">#REF!</definedName>
    <definedName name="XDO_?INST_NAME?" localSheetId="9">#REF!</definedName>
    <definedName name="XDO_?INST_NAME?">#REF!</definedName>
    <definedName name="XDO_?INSTKND_NAME?" localSheetId="0">#REF!</definedName>
    <definedName name="XDO_?INSTKND_NAME?" localSheetId="1">#REF!</definedName>
    <definedName name="XDO_?INSTKND_NAME?">#REF!</definedName>
    <definedName name="XDO_?LGLACT_APPROVEDBY?" localSheetId="0">#REF!</definedName>
    <definedName name="XDO_?LGLACT_APPROVEDBY?" localSheetId="1">#REF!</definedName>
    <definedName name="XDO_?LGLACT_APPROVEDBY?">#REF!</definedName>
    <definedName name="XDO_?LGLACT_APPRVDAT?" localSheetId="0">#REF!</definedName>
    <definedName name="XDO_?LGLACT_APPRVDAT?" localSheetId="1">#REF!</definedName>
    <definedName name="XDO_?LGLACT_APPRVDAT?">#REF!</definedName>
    <definedName name="XDO_?LGLACT_NAME?" localSheetId="0">#REF!</definedName>
    <definedName name="XDO_?LGLACT_NAME?" localSheetId="1">#REF!</definedName>
    <definedName name="XDO_?LGLACT_NAME?">#REF!</definedName>
    <definedName name="XDO_?NAME_1?" localSheetId="0">#REF!</definedName>
    <definedName name="XDO_?NAME_1?" localSheetId="1">#REF!</definedName>
    <definedName name="XDO_?NAME_1?">#REF!</definedName>
    <definedName name="XDO_?NAME_2?" localSheetId="0">#REF!</definedName>
    <definedName name="XDO_?NAME_2?" localSheetId="1">#REF!</definedName>
    <definedName name="XDO_?NAME_2?">#REF!</definedName>
    <definedName name="XDO_?NAME_CODE?" localSheetId="0">#REF!</definedName>
    <definedName name="XDO_?NAME_CODE?" localSheetId="1">#REF!</definedName>
    <definedName name="XDO_?NAME_CODE?">#REF!</definedName>
    <definedName name="XDO_?NAME_NAME?" localSheetId="0">#REF!</definedName>
    <definedName name="XDO_?NAME_NAME?" localSheetId="1">#REF!</definedName>
    <definedName name="XDO_?NAME_NAME?">#REF!</definedName>
    <definedName name="XDO_?NCSRLYBELONG210FL?" localSheetId="0">#REF!</definedName>
    <definedName name="XDO_?NCSRLYBELONG210FL?" localSheetId="1">#REF!</definedName>
    <definedName name="XDO_?NCSRLYBELONG210FL?">#REF!</definedName>
    <definedName name="XDO_?NPA_DESCRIPTIONS?" localSheetId="0">#REF!</definedName>
    <definedName name="XDO_?NPA_DESCRIPTIONS?" localSheetId="1">#REF!</definedName>
    <definedName name="XDO_?NPA_DESCRIPTIONS?">#REF!</definedName>
    <definedName name="XDO_?PBL_NAMES?" localSheetId="0">#REF!</definedName>
    <definedName name="XDO_?PBL_NAMES?" localSheetId="1">#REF!</definedName>
    <definedName name="XDO_?PBL_NAMES?">#REF!</definedName>
    <definedName name="XDO_?QI_NAME?" localSheetId="0">#REF!</definedName>
    <definedName name="XDO_?QI_NAME?" localSheetId="1">#REF!</definedName>
    <definedName name="XDO_?QI_NAME?">#REF!</definedName>
    <definedName name="XDO_?RCA_CODE?" localSheetId="0">#REF!</definedName>
    <definedName name="XDO_?RCA_CODE?" localSheetId="1">#REF!</definedName>
    <definedName name="XDO_?RCA_CODE?">#REF!</definedName>
    <definedName name="XDO_?REGRNUMBER?" localSheetId="0">#REF!</definedName>
    <definedName name="XDO_?REGRNUMBER?" localSheetId="1">#REF!</definedName>
    <definedName name="XDO_?REGRNUMBER?">#REF!</definedName>
    <definedName name="XDO_?ROWNUMBER?" localSheetId="0">#REF!</definedName>
    <definedName name="XDO_?ROWNUMBER?" localSheetId="1">#REF!</definedName>
    <definedName name="XDO_?ROWNUMBER?">#REF!</definedName>
    <definedName name="XDO_?RUCLSPRECACS_CODE?" localSheetId="0">#REF!</definedName>
    <definedName name="XDO_?RUCLSPRECACS_CODE?" localSheetId="1">#REF!</definedName>
    <definedName name="XDO_?RUCLSPRECACS_CODE?">#REF!</definedName>
    <definedName name="XDO_?SC_NAME_1?" localSheetId="0">#REF!</definedName>
    <definedName name="XDO_?SC_NAME_1?" localSheetId="1">#REF!</definedName>
    <definedName name="XDO_?SC_NAME_1?">#REF!</definedName>
    <definedName name="XDO_?SC_NAME_2?" localSheetId="0">#REF!</definedName>
    <definedName name="XDO_?SC_NAME_2?" localSheetId="1">#REF!</definedName>
    <definedName name="XDO_?SC_NAME_2?">#REF!</definedName>
    <definedName name="XDO_?SC_NAME_3?" localSheetId="0">#REF!</definedName>
    <definedName name="XDO_?SC_NAME_3?" localSheetId="1">#REF!</definedName>
    <definedName name="XDO_?SC_NAME_3?">#REF!</definedName>
    <definedName name="XDO_?Service_Belong210FL?" localSheetId="9">#REF!</definedName>
    <definedName name="XDO_?Service_Belong210FL?">#REF!</definedName>
    <definedName name="XDO_?Service_NcsrlyBelong210FL?" localSheetId="9">#REF!</definedName>
    <definedName name="XDO_?Service_NcsrlyBelong210FL?">#REF!</definedName>
    <definedName name="XDO_?SVCKIND?" localSheetId="0">#REF!</definedName>
    <definedName name="XDO_?SVCKIND?" localSheetId="1">#REF!</definedName>
    <definedName name="XDO_?SVCKIND?">#REF!</definedName>
    <definedName name="XDO_?SVCPAID?" localSheetId="0">#REF!</definedName>
    <definedName name="XDO_?SVCPAID?" localSheetId="1">#REF!</definedName>
    <definedName name="XDO_?SVCPAID?">#REF!</definedName>
    <definedName name="XDO_?VOLIND_NAME?" localSheetId="0">#REF!</definedName>
    <definedName name="XDO_?VOLIND_NAME?" localSheetId="1">#REF!</definedName>
    <definedName name="XDO_?VOLIND_NAME?">#REF!</definedName>
    <definedName name="XDO_?XDOFIELD1?" localSheetId="9">#REF!</definedName>
    <definedName name="XDO_?XDOFIELD1?">#REF!</definedName>
    <definedName name="XDO_?XDOFIELD2?" localSheetId="9">#REF!</definedName>
    <definedName name="XDO_?XDOFIELD2?">#REF!</definedName>
    <definedName name="XDO_?XDOFIELD3?" localSheetId="9">#REF!</definedName>
    <definedName name="XDO_?XDOFIELD3?">#REF!</definedName>
    <definedName name="XDO_GROUP_?HEADER?" localSheetId="0">#REF!</definedName>
    <definedName name="XDO_GROUP_?HEADER?" localSheetId="1">#REF!</definedName>
    <definedName name="XDO_GROUP_?HEADER?">#REF!</definedName>
    <definedName name="XDO_GROUP_?SERVICE_LIST?" localSheetId="0">#REF!</definedName>
    <definedName name="XDO_GROUP_?SERVICE_LIST?" localSheetId="1">#REF!</definedName>
    <definedName name="XDO_GROUP_?SERVICE_LIST?">#REF!</definedName>
    <definedName name="XDOxfcnm4">#REF!</definedName>
    <definedName name="xfcnm4">#REF!</definedName>
    <definedName name="аиа" localSheetId="9">#REF!</definedName>
    <definedName name="аиа">#REF!</definedName>
    <definedName name="ама" localSheetId="9">#REF!</definedName>
    <definedName name="ама">#REF!</definedName>
    <definedName name="арп">#REF!</definedName>
    <definedName name="в" localSheetId="9">#REF!</definedName>
    <definedName name="в">#REF!</definedName>
    <definedName name="вам" localSheetId="0">#REF!</definedName>
    <definedName name="вам" localSheetId="1">#REF!</definedName>
    <definedName name="вам">#REF!</definedName>
    <definedName name="выв" localSheetId="0">#REF!</definedName>
    <definedName name="выв" localSheetId="1">#REF!</definedName>
    <definedName name="выв">#REF!</definedName>
    <definedName name="ЕдИзм">[2]Списки!$A$3:$A$43</definedName>
    <definedName name="лд" localSheetId="9">#REF!</definedName>
    <definedName name="лд">#REF!</definedName>
    <definedName name="МетодОценки">[2]Списки!$B$3:$B$7</definedName>
    <definedName name="_xlnm.Print_Area" localSheetId="0">Атякшев!$A$1:$K$30</definedName>
    <definedName name="_xlnm.Print_Area" localSheetId="7">'ч1 ДО'!$A$1:$N$62</definedName>
    <definedName name="_xlnm.Print_Area" localSheetId="1">'ч1 НОО'!$A$1:$N$61</definedName>
    <definedName name="_xlnm.Print_Area" localSheetId="2">'ч1 ООО'!$A$1:$N$70</definedName>
    <definedName name="_xlnm.Print_Area" localSheetId="8">'ч1 питание лагерь'!$A$1:$N$57</definedName>
    <definedName name="_xlnm.Print_Area" localSheetId="4">'ч1 питание НОО'!$A$1:$N$60</definedName>
    <definedName name="_xlnm.Print_Area" localSheetId="5">'ч1 питание ООО'!$A$1:$N$61</definedName>
    <definedName name="_xlnm.Print_Area" localSheetId="6">'ч1 питание СОО'!$A$1:$N$61</definedName>
    <definedName name="_xlnm.Print_Area" localSheetId="3">'ч1 СОО'!$A$1:$N$66</definedName>
    <definedName name="_xlnm.Print_Area" localSheetId="9">ч2!$A$1:$O$42</definedName>
    <definedName name="_xlnm.Print_Area" localSheetId="10">ч3!$A$1:$I$30</definedName>
    <definedName name="Основной_вид_деятельности" localSheetId="0">#REF!</definedName>
    <definedName name="Основной_вид_деятельности" localSheetId="1">#REF!</definedName>
    <definedName name="Основной_вид_деятельности">#REF!</definedName>
    <definedName name="ОУИ" localSheetId="0">#REF!</definedName>
    <definedName name="ОУИ" localSheetId="1">#REF!</definedName>
    <definedName name="ОУИ">#REF!</definedName>
    <definedName name="пар" localSheetId="9">#REF!</definedName>
    <definedName name="пар">#REF!</definedName>
    <definedName name="пип" localSheetId="9">#REF!</definedName>
    <definedName name="пип">#REF!</definedName>
    <definedName name="питание" localSheetId="0">#REF!</definedName>
    <definedName name="питание" localSheetId="1">#REF!</definedName>
    <definedName name="питание">#REF!</definedName>
    <definedName name="пппп" localSheetId="9">#REF!</definedName>
    <definedName name="пппп">#REF!</definedName>
    <definedName name="пр" localSheetId="0">#REF!</definedName>
    <definedName name="пр" localSheetId="1">#REF!</definedName>
    <definedName name="пр">#REF!</definedName>
    <definedName name="прил10.">[3]Списки!$A$3:$A$43</definedName>
    <definedName name="раздел4">#REF!</definedName>
    <definedName name="свс" localSheetId="9">#REF!</definedName>
    <definedName name="свс">#REF!</definedName>
    <definedName name="Тип_вида__деятельности" localSheetId="0">#REF!</definedName>
    <definedName name="Тип_вида__деятельности" localSheetId="1">#REF!</definedName>
    <definedName name="Тип_вида__деятельности">#REF!</definedName>
    <definedName name="укам" localSheetId="0">#REF!</definedName>
    <definedName name="укам" localSheetId="1">#REF!</definedName>
    <definedName name="укам">#REF!</definedName>
    <definedName name="часть">#REF!</definedName>
    <definedName name="часть1" localSheetId="0">#REF!</definedName>
    <definedName name="часть1" localSheetId="1">#REF!</definedName>
    <definedName name="часть1">#REF!</definedName>
    <definedName name="часть3" localSheetId="0">#REF!</definedName>
    <definedName name="часть3" localSheetId="1">#REF!</definedName>
    <definedName name="часть3">#REF!</definedName>
    <definedName name="я">[3]Списки!$A$3:$A$43</definedName>
  </definedNames>
  <calcPr calcId="162913"/>
</workbook>
</file>

<file path=xl/calcChain.xml><?xml version="1.0" encoding="utf-8"?>
<calcChain xmlns="http://schemas.openxmlformats.org/spreadsheetml/2006/main">
  <c r="H67" i="25" l="1"/>
  <c r="J28" i="21" l="1"/>
  <c r="H30" i="25" l="1"/>
  <c r="K30" i="25" l="1"/>
  <c r="G68" i="25" l="1"/>
  <c r="H69" i="25" s="1"/>
  <c r="G26" i="25" l="1"/>
  <c r="G23" i="25"/>
  <c r="G22" i="25"/>
  <c r="G21" i="25"/>
  <c r="G20" i="25"/>
  <c r="G19" i="25"/>
  <c r="G17" i="25"/>
  <c r="G16" i="25"/>
  <c r="G15" i="25"/>
  <c r="G67" i="25" l="1"/>
  <c r="E26" i="16"/>
  <c r="E27" i="16"/>
  <c r="D26" i="16"/>
  <c r="D27" i="16"/>
  <c r="C27" i="16"/>
  <c r="C26" i="16"/>
  <c r="B27" i="16"/>
  <c r="B26" i="16"/>
  <c r="K37" i="25" l="1"/>
  <c r="K36" i="25"/>
  <c r="N34" i="25"/>
  <c r="F57" i="25" s="1"/>
  <c r="K34" i="25"/>
  <c r="E57" i="25" s="1"/>
  <c r="N32" i="25"/>
  <c r="N31" i="25"/>
  <c r="N30" i="25"/>
  <c r="N29" i="25"/>
  <c r="N28" i="25"/>
  <c r="N26" i="25"/>
  <c r="N25" i="25"/>
  <c r="N23" i="25"/>
  <c r="N22" i="25"/>
  <c r="N21" i="25"/>
  <c r="N20" i="25"/>
  <c r="N19" i="25"/>
  <c r="N17" i="25"/>
  <c r="N16" i="25"/>
  <c r="N15" i="25"/>
  <c r="K17" i="25"/>
  <c r="K16" i="25"/>
  <c r="K15" i="25"/>
  <c r="K23" i="25"/>
  <c r="K22" i="25"/>
  <c r="K21" i="25"/>
  <c r="K20" i="25"/>
  <c r="K19" i="25"/>
  <c r="K25" i="25"/>
  <c r="K26" i="25"/>
  <c r="H26" i="25"/>
  <c r="K28" i="25"/>
  <c r="K32" i="25"/>
  <c r="K31" i="25"/>
  <c r="K29" i="25"/>
  <c r="E60" i="25" l="1"/>
  <c r="F59" i="25"/>
  <c r="E59" i="25"/>
  <c r="F60" i="25"/>
  <c r="K42" i="25"/>
  <c r="K55" i="25" s="1"/>
  <c r="E58" i="25"/>
  <c r="G66" i="25"/>
  <c r="H37" i="25"/>
  <c r="G69" i="25" l="1"/>
  <c r="E61" i="25"/>
  <c r="E64" i="25" s="1"/>
  <c r="H32" i="25"/>
  <c r="H28" i="25"/>
  <c r="H29" i="25"/>
  <c r="H31" i="25"/>
  <c r="H24" i="25"/>
  <c r="H34" i="25"/>
  <c r="D57" i="25" s="1"/>
  <c r="N50" i="25"/>
  <c r="K50" i="25"/>
  <c r="H50" i="25"/>
  <c r="N49" i="25"/>
  <c r="K49" i="25"/>
  <c r="H49" i="25"/>
  <c r="N48" i="25"/>
  <c r="K48" i="25"/>
  <c r="N44" i="25"/>
  <c r="K44" i="25"/>
  <c r="L37" i="25"/>
  <c r="L36" i="25"/>
  <c r="H36" i="25"/>
  <c r="H25" i="25"/>
  <c r="H23" i="25"/>
  <c r="H22" i="25"/>
  <c r="H21" i="25"/>
  <c r="H20" i="25"/>
  <c r="H19" i="25"/>
  <c r="H18" i="25"/>
  <c r="H17" i="25"/>
  <c r="H16" i="25"/>
  <c r="H15" i="25"/>
  <c r="H42" i="25" l="1"/>
  <c r="H55" i="25" s="1"/>
  <c r="D59" i="25"/>
  <c r="D60" i="25"/>
  <c r="H44" i="25"/>
  <c r="H48" i="25"/>
  <c r="N36" i="25"/>
  <c r="D58" i="25"/>
  <c r="N37" i="25"/>
  <c r="D61" i="25" l="1"/>
  <c r="D64" i="25" s="1"/>
  <c r="N42" i="25"/>
  <c r="N55" i="25" s="1"/>
  <c r="F58" i="25"/>
  <c r="F61" i="25" s="1"/>
  <c r="F64" i="25" s="1"/>
  <c r="T32" i="24" l="1"/>
  <c r="T33" i="24" s="1"/>
  <c r="S32" i="24"/>
  <c r="S33" i="24" s="1"/>
  <c r="R32" i="24"/>
  <c r="R33" i="24" s="1"/>
  <c r="N29" i="24"/>
  <c r="M29" i="24" s="1"/>
  <c r="L29" i="24"/>
  <c r="K29" i="24"/>
  <c r="N28" i="24"/>
  <c r="M28" i="24" s="1"/>
  <c r="L28" i="24"/>
  <c r="K28" i="24"/>
  <c r="T29" i="23" l="1"/>
  <c r="T30" i="23" s="1"/>
  <c r="S29" i="23"/>
  <c r="S30" i="23" s="1"/>
  <c r="R29" i="23"/>
  <c r="R30" i="23" s="1"/>
  <c r="N28" i="23"/>
  <c r="N29" i="22"/>
  <c r="M29" i="22" s="1"/>
  <c r="N29" i="21"/>
  <c r="M29" i="21" s="1"/>
  <c r="S31" i="22"/>
  <c r="T30" i="22"/>
  <c r="T31" i="22" s="1"/>
  <c r="S30" i="22"/>
  <c r="R30" i="22"/>
  <c r="R31" i="22" s="1"/>
  <c r="N28" i="22"/>
  <c r="M28" i="22" s="1"/>
  <c r="T30" i="21"/>
  <c r="T31" i="21" s="1"/>
  <c r="S30" i="21"/>
  <c r="S31" i="21" s="1"/>
  <c r="R30" i="21"/>
  <c r="R31" i="21" s="1"/>
  <c r="N28" i="21"/>
  <c r="M28" i="21" s="1"/>
  <c r="N28" i="19"/>
  <c r="M28" i="19" s="1"/>
  <c r="N28" i="20"/>
  <c r="M28" i="20" s="1"/>
  <c r="K28" i="20"/>
  <c r="L28" i="20" s="1"/>
  <c r="T29" i="20"/>
  <c r="T30" i="20" s="1"/>
  <c r="S29" i="20"/>
  <c r="S30" i="20" s="1"/>
  <c r="R29" i="20"/>
  <c r="R30" i="20" s="1"/>
  <c r="N29" i="18"/>
  <c r="M29" i="18" s="1"/>
  <c r="N30" i="18"/>
  <c r="M30" i="18" s="1"/>
  <c r="N31" i="18"/>
  <c r="M31" i="18" s="1"/>
  <c r="N32" i="18"/>
  <c r="M32" i="18" s="1"/>
  <c r="K32" i="18"/>
  <c r="L32" i="18" s="1"/>
  <c r="K31" i="18"/>
  <c r="L31" i="18" s="1"/>
  <c r="K30" i="18"/>
  <c r="L30" i="18" s="1"/>
  <c r="K29" i="18"/>
  <c r="L29" i="18" s="1"/>
  <c r="L28" i="18"/>
  <c r="T33" i="18"/>
  <c r="T34" i="18" s="1"/>
  <c r="S33" i="18"/>
  <c r="S34" i="18" s="1"/>
  <c r="R33" i="18"/>
  <c r="R34" i="18" s="1"/>
  <c r="N28" i="18"/>
  <c r="M28" i="18"/>
  <c r="N29" i="2"/>
  <c r="M29" i="2" s="1"/>
  <c r="N30" i="2"/>
  <c r="M30" i="2" s="1"/>
  <c r="N28" i="2" l="1"/>
  <c r="M28" i="2" s="1"/>
  <c r="S31" i="2" l="1"/>
  <c r="R31" i="2"/>
  <c r="S32" i="2" l="1"/>
  <c r="R32" i="2"/>
  <c r="K11" i="1" l="1"/>
  <c r="K9" i="1"/>
  <c r="T31" i="2" l="1"/>
  <c r="T32" i="2" s="1"/>
</calcChain>
</file>

<file path=xl/sharedStrings.xml><?xml version="1.0" encoding="utf-8"?>
<sst xmlns="http://schemas.openxmlformats.org/spreadsheetml/2006/main" count="1103" uniqueCount="294">
  <si>
    <t>Приложение</t>
  </si>
  <si>
    <t>к приказу Департамента образования и</t>
  </si>
  <si>
    <t>науки Ханты-Мансийского</t>
  </si>
  <si>
    <t>автономного округа – Югры</t>
  </si>
  <si>
    <t>«______» ________________20___ г.</t>
  </si>
  <si>
    <t xml:space="preserve">№ </t>
  </si>
  <si>
    <t xml:space="preserve">УТВЕРЖДАЮ
</t>
  </si>
  <si>
    <t>и науки Ханты-Мансийского автономного округа - Югры</t>
  </si>
  <si>
    <t>Директор Департамента образования</t>
  </si>
  <si>
    <t>и молодежной политики Ханты-Мансийского автономного округа - Югры</t>
  </si>
  <si>
    <t xml:space="preserve">Государственное задание на оказание государственных услуг (выполнение работ) </t>
  </si>
  <si>
    <t>____________А.А. Дренин</t>
  </si>
  <si>
    <t>Коды</t>
  </si>
  <si>
    <t>Наименование государственного учреждения</t>
  </si>
  <si>
    <t>Форма по ОКУД</t>
  </si>
  <si>
    <t>0506001</t>
  </si>
  <si>
    <t>И.о. директора Департамента образования</t>
  </si>
  <si>
    <t>Дата начала действия</t>
  </si>
  <si>
    <t>Дата окончания  действия</t>
  </si>
  <si>
    <t>____________С.А. Возняк</t>
  </si>
  <si>
    <t>Код по сводному реестру</t>
  </si>
  <si>
    <t>Виды деятельности государственного учреждения</t>
  </si>
  <si>
    <t>ОКВЭД по выписке ЕРГЮЛ</t>
  </si>
  <si>
    <t>(указывается вид деятельности государственного учреждения из общероссийского базового перечня услуг или регионального перечня государственных (муниципальных) услуг и работ)</t>
  </si>
  <si>
    <t>80.22 начальное и среднее профессиональное образование</t>
  </si>
  <si>
    <t>73.10 научные исследования и разработки в области естественных и технических наук</t>
  </si>
  <si>
    <t>74.84 предоставление прочих услуг</t>
  </si>
  <si>
    <t>.</t>
  </si>
  <si>
    <t>55.23.5 деятельность прочих мест для временного проживания, не включенных в другие группировки</t>
  </si>
  <si>
    <t>22.11.1 издание книг, брошюр, буклетов и аналогичных публикаций, в том числе для слепых</t>
  </si>
  <si>
    <t>55.51 деятельность столовых при предприятиях и учреждениях</t>
  </si>
  <si>
    <t>22.13 издание журналов и периодических публикаций</t>
  </si>
  <si>
    <t>55.90 Деятельность по предоставлению прочих мест для временного проживания</t>
  </si>
  <si>
    <t>72.11 Научные исследования и разработки в области биотехнологии</t>
  </si>
  <si>
    <t>72.19 Научные исследования и разработки в области естественных и технических наук прочие</t>
  </si>
  <si>
    <t>82.30 Деятельность по организации конференций и выставок</t>
  </si>
  <si>
    <t>85.21 Образование профессиональное среднее</t>
  </si>
  <si>
    <t>85.22.2 Образование высшее – специалитет</t>
  </si>
  <si>
    <t>85.23 Подготовка кадров высшей квалификации</t>
  </si>
  <si>
    <t>85.30 Обучение профессиональное</t>
  </si>
  <si>
    <t>85.41 Образование дополнительное детей и взрослых</t>
  </si>
  <si>
    <t>85.41.9 Образование дополнительное детей и взрослых прочее, не включенное в другие группировки</t>
  </si>
  <si>
    <t xml:space="preserve">Часть 1. Сведения об оказываемых государственных услугах </t>
  </si>
  <si>
    <t>Раздел</t>
  </si>
  <si>
    <t>1</t>
  </si>
  <si>
    <t xml:space="preserve">1. Наименование государственной услуги </t>
  </si>
  <si>
    <t>Код по общероссийскому базовому перечню услуг или региональному перечню государственных (муниципальных) услуг и работ</t>
  </si>
  <si>
    <t>(из общероссийских базовых перечней услуг или регионального перечня государственных (муниципальных) услуг и работ)</t>
  </si>
  <si>
    <t>2. Категории потребителей государственной услуги</t>
  </si>
  <si>
    <t>3. Показатели, характеризующие объем и (или) качество государственной услуги</t>
  </si>
  <si>
    <t xml:space="preserve">3.1. Показатели, характеризующие качество государственной услуги </t>
  </si>
  <si>
    <t xml:space="preserve">Уникальный номер реестровой записи </t>
  </si>
  <si>
    <t>Показатель, характеризующий содержание государственной услуги
(по справочникам)</t>
  </si>
  <si>
    <t>Показатель, характеризующий условия (формы) оказания государственной услуги
(по справочникам)</t>
  </si>
  <si>
    <t>Показатель качества государственной услуги</t>
  </si>
  <si>
    <t>Значения показателей качества
государственной услуги</t>
  </si>
  <si>
    <t>Допустимые (возможные) отклонения от установленных показателей качества государственной услуги</t>
  </si>
  <si>
    <t>____________
(наименование показателя )</t>
  </si>
  <si>
    <t>наименование показателя</t>
  </si>
  <si>
    <t>единица измерения</t>
  </si>
  <si>
    <t>в процентах</t>
  </si>
  <si>
    <t>в абсолютных показателях</t>
  </si>
  <si>
    <t>наимено-вание</t>
  </si>
  <si>
    <t>код по ОКЕИ</t>
  </si>
  <si>
    <t>(1-й год планового периода)</t>
  </si>
  <si>
    <t>3.2. Показатели, характеризующие объем государственной услуги</t>
  </si>
  <si>
    <t xml:space="preserve">Показатель, характеризующий содержание государственной услуги
(по справочникам)
</t>
  </si>
  <si>
    <t>Показатель объема государственной услуги</t>
  </si>
  <si>
    <t>Значение показателя объема
государственной услуги</t>
  </si>
  <si>
    <t>Допустимые (возможные) отклонения от установленных показателей объема государственной услуги</t>
  </si>
  <si>
    <t>Содержание  услуги 1
(наименование показателя )</t>
  </si>
  <si>
    <t>Содержание  услуги 2
(наименование показателя )</t>
  </si>
  <si>
    <t>Содержание  услуги 3
(наименование показателя )</t>
  </si>
  <si>
    <t>Условия (формы) оказания услуги 1
(наименование показателя)</t>
  </si>
  <si>
    <t>Условия (формы) оказания услуги 2
(наименование показателя)</t>
  </si>
  <si>
    <t>наименование</t>
  </si>
  <si>
    <t>Очная</t>
  </si>
  <si>
    <t>4. Нормативные правовые акты, устанавливающие размер платы (цену, тариф) либо порядок ее (его) установления</t>
  </si>
  <si>
    <t>Нормативный правовой акт</t>
  </si>
  <si>
    <t>вид</t>
  </si>
  <si>
    <t>принявший орган</t>
  </si>
  <si>
    <t>дата</t>
  </si>
  <si>
    <t>номер</t>
  </si>
  <si>
    <t>3</t>
  </si>
  <si>
    <t>4</t>
  </si>
  <si>
    <t>5. Порядок оказания государственной услуги</t>
  </si>
  <si>
    <t>5.1. Нормативные правовые акты, регулирующие порядок оказания государственной услуги</t>
  </si>
  <si>
    <t>Закон ХМАО - Югры от 01.07.2013 № 68-оз "Об образовании в Ханты-Мансийском автономном округе - Югре"</t>
  </si>
  <si>
    <t xml:space="preserve">         (наименование, номер и дата нормативного правового акта)</t>
  </si>
  <si>
    <t>5.2. Порядок информирования потенциальных потребителей государственной услуги</t>
  </si>
  <si>
    <t>Способ информирования</t>
  </si>
  <si>
    <t>Состав размещаемой (доводимой) информации</t>
  </si>
  <si>
    <t>Частота обновления информации</t>
  </si>
  <si>
    <t>Информационно-телекоммуникационные сети общего пользования (веб-сайт, веб-портал)</t>
  </si>
  <si>
    <t>Информация об условиях приема и обучения, образцы требуемых документов; нормативные документы</t>
  </si>
  <si>
    <t>не реже 1 раза в год</t>
  </si>
  <si>
    <t>Средства массовой информации</t>
  </si>
  <si>
    <t>Информационные стенды</t>
  </si>
  <si>
    <t>Иные предусмотренные способы информирования</t>
  </si>
  <si>
    <t>2</t>
  </si>
  <si>
    <t>Предоставление питания</t>
  </si>
  <si>
    <t>Физические лица</t>
  </si>
  <si>
    <t>не указано</t>
  </si>
  <si>
    <t xml:space="preserve">Часть 3. Прочие сведения о государственном задании </t>
  </si>
  <si>
    <t>прекращение действия лицензии, решение судебных органов, решение учредителя, иные предусмотренные нормативными правовыми актами случаи, повлекшие невозможность оказания государственной услуги (работы) в текущем финансовом году</t>
  </si>
  <si>
    <t>Форма контроля</t>
  </si>
  <si>
    <t>Периодичность</t>
  </si>
  <si>
    <t>анализ отчета за квартал, предварительного, годового о выполнении государственного задания</t>
  </si>
  <si>
    <t>по мере поступления отчетности</t>
  </si>
  <si>
    <t>Департамент образования и науки Ханты-Мансийского автономного округа -Югры</t>
  </si>
  <si>
    <t>направление запросов о предоставлении информации о выполнении мероприятий в рамках государственного задания</t>
  </si>
  <si>
    <t>по мере необходимости</t>
  </si>
  <si>
    <t>анализ поступающих жалоб заявителей, опросы заявителей по качеству предоставления государственных услуг</t>
  </si>
  <si>
    <t>проведение проверок по выполнению государственного задания</t>
  </si>
  <si>
    <t>4. Требования к отчетности о выполнении государственного задания</t>
  </si>
  <si>
    <t>аналитический отчет по каждой услуге, работе</t>
  </si>
  <si>
    <t>4.1. Периодичность представления отчетов о выполнении государственного задания</t>
  </si>
  <si>
    <t>4.2. Сроки представления отчетов о выполнении государственного задания</t>
  </si>
  <si>
    <t>4.2.1 Сроки представления  предварительного  отчета  о  выполнении государственного задания</t>
  </si>
  <si>
    <t>4.3. Иные требования к отчетности о выполнении государственного задания</t>
  </si>
  <si>
    <t>В пунктах 3.1 и 3.2 отчета в графе  "Допустимое (возможное) отклонение" указывается значение в абсолютных показателях</t>
  </si>
  <si>
    <t>5. Иные показатели, связанные с выполнением государственного задания</t>
  </si>
  <si>
    <t>Наименование государственной услуги, работы, описание работы</t>
  </si>
  <si>
    <t>Уникальный номер реестровой записи</t>
  </si>
  <si>
    <t>Показатель объема государственной услуги, работы</t>
  </si>
  <si>
    <t xml:space="preserve">1 квартал </t>
  </si>
  <si>
    <t>1 полугодие</t>
  </si>
  <si>
    <t>9 месяцев</t>
  </si>
  <si>
    <t>12 месяцев</t>
  </si>
  <si>
    <t>человек</t>
  </si>
  <si>
    <t>560200О.99.0.ББ18АА00000</t>
  </si>
  <si>
    <t>ББ18</t>
  </si>
  <si>
    <t>Реализация основных общеобразовательных программ среднего общего образования</t>
  </si>
  <si>
    <t>образовательная программа, обеспечивающая углубленное изучение отдельных учебных предметов, предметных областей (профильное обучение)</t>
  </si>
  <si>
    <t>85.14</t>
  </si>
  <si>
    <t>85.13</t>
  </si>
  <si>
    <t>Очно-заочная</t>
  </si>
  <si>
    <t>ББ52</t>
  </si>
  <si>
    <t>Реализация дополнительных общеразвивающих программ</t>
  </si>
  <si>
    <t>Х</t>
  </si>
  <si>
    <t>4.1. Предельные значения цен (тарифов)</t>
  </si>
  <si>
    <t>Наименование услуги</t>
  </si>
  <si>
    <t>Цена (тариф), единица измерения</t>
  </si>
  <si>
    <t>Часть 2. Сведения о выполняемых работах</t>
  </si>
  <si>
    <t xml:space="preserve">1. Наименование работы </t>
  </si>
  <si>
    <t>Код по региональному перечню государственных (муниципальных) услуг и работ</t>
  </si>
  <si>
    <t xml:space="preserve">(из регионального перечня государственных (муниципальных) услуг и работ)
</t>
  </si>
  <si>
    <t>2. Категории потребителей работы</t>
  </si>
  <si>
    <t>3. Показатели, характеризующие объем и (или) качество работы</t>
  </si>
  <si>
    <t>3.1. Показатели, характеризующие качество работы</t>
  </si>
  <si>
    <t>Показатель, характеризующий содержание работы
(по справочникам)</t>
  </si>
  <si>
    <t>Показатель, характеризующий условия (формы) выполнения работы
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</si>
  <si>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</si>
  <si>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</si>
  <si>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</si>
  <si>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___________
(наименование показателя )</t>
  </si>
  <si>
    <t>3.2. Показатели, характеризующие объем работы</t>
  </si>
  <si>
    <t>Показатель объема работы</t>
  </si>
  <si>
    <t>Значение показателя объема
работы</t>
  </si>
  <si>
    <t>Допустимые (возможные) отклонения от установленных показателей объема работы</t>
  </si>
  <si>
    <t>описание работы</t>
  </si>
  <si>
    <t>Исполнительные органы Ханты-Мансийского автономного округа - Югры, осуществляющие контроль выполнения государственного задания</t>
  </si>
  <si>
    <t>Документы, применяемые в целях подтверждения информации о потребителях оказываемых государственных услуг (выполняемых работ) и выполнения содержащихся в государственном задании показателей объема оказываемых услуг (выполняемых работ)</t>
  </si>
  <si>
    <t>Формы аналитической отчетности, подтверждающие оказание услуг (выполнение работ) и периодичность ее формирования</t>
  </si>
  <si>
    <t xml:space="preserve">2025 год
(очередной финансовый год)
</t>
  </si>
  <si>
    <t xml:space="preserve">2026 год
(1-й год планового периода)
</t>
  </si>
  <si>
    <t xml:space="preserve">2027 год
(2-й год планового периода)
</t>
  </si>
  <si>
    <t>Показатель, характеризующий условия (формы) выполнения работы (по справочникам)</t>
  </si>
  <si>
    <t>1. Основания (условия и порядок) для досрочного прекращения выполнения государственного задания</t>
  </si>
  <si>
    <t>2. Иная  информация,  необходимая для выполнения (контроля выполнения) государственного задания</t>
  </si>
  <si>
    <t>3. Порядок контроля выполнения государственного задания</t>
  </si>
  <si>
    <t>По государственным услугам "Реализация образовательных программ среднего профессионального образования - программ подготовки квалифицированных рабочих, служащих", "Реализация образовательных программ среднего профессионального образования - программ подготовки специалистов среднего звена" показатель объема устанавливается на финансовый год в соответствии с Методикой определения (расчета) плановых значений показателей, характеризующих объемы государственных услуг по реализации образовательных программ высшего и среднего профессионального образования, и фактических значений объема оказанных государственных услуг для подготовки отчета о выполнении государственного задания, утвержденной приказом Департамента образования и науки Ханты-Мансийского автономного округа - Югры  и в отчетах за 1 квартал, 1 полугодие, 9 месяцев, предварительном (ожидаемое исполнение за год), годовом в графе "утверждено в государственном задании на отчетную дату" принимается равным плановому значению на год.</t>
  </si>
  <si>
    <t>за 1 квартал, 1 полугодие, 9 месяцев, предварительный (ожидаемое исполнение за год), годовой (по утвержденной форме)</t>
  </si>
  <si>
    <t>В соответствии с приказом Депобразования и науки Югры от 11.04.2024 № 10-П-715 "Об утверждении перечня документов, подтверждающих информацию о потребителях оказываемых государственных услуг (выполняемых работ) и выполнении содержащихся в государственном задании показателей объема оказываемых услуг (выполняемых работ) учреждений, подведомственных Департаменту образования и науки Ханты-Мансийского автономного округа – Югры"</t>
  </si>
  <si>
    <t>1 декабря 2025 года</t>
  </si>
  <si>
    <t>11 апреля 2025 года (за 1 квартал), 11 июля 2025 года (за 1-е полугодие), 
10 октября 2025 года (за 9 месяцев), 19 января 2026 года (годовой)</t>
  </si>
  <si>
    <t>По ОКПД</t>
  </si>
  <si>
    <t>01.01.2025</t>
  </si>
  <si>
    <t>31.12.2027</t>
  </si>
  <si>
    <t>на 2025 год и на плановый период 2026 и 2027 годов</t>
  </si>
  <si>
    <t>Реализация основных общеобразовательных программ начального общего образования</t>
  </si>
  <si>
    <t>801012О.99.0.БА81АЭ92001</t>
  </si>
  <si>
    <t>801012О.99.0.БА81АВ88000</t>
  </si>
  <si>
    <t>801012О.99.0.БА81АЮ16001</t>
  </si>
  <si>
    <t>адаптированная образовательная программа</t>
  </si>
  <si>
    <t>проходящие обучение по состоянию здоровья на дому</t>
  </si>
  <si>
    <t xml:space="preserve"> Число обучающихся </t>
  </si>
  <si>
    <t>БА81</t>
  </si>
  <si>
    <t>Федеральный закон от 24.06.1999 № 120-ФЗ «Об основах системы профилактики безнадзорности и правонарушений несовершеннолетних»</t>
  </si>
  <si>
    <t>Федеральный закон от 06.10.2003 №131-ФЗ «Об общих принципах организации местного самоуправления в Российской Федерации»</t>
  </si>
  <si>
    <t>Федеральный закон от 29.12.2012 № 273-ФЗ «Об образовании в Российской Федерации»</t>
  </si>
  <si>
    <t>Реализация основных общеобразовательных программ основного общего образования</t>
  </si>
  <si>
    <t>802111О.99.0.БА96АЮ83001</t>
  </si>
  <si>
    <t>802111О.99.0.БА96АЮ58001</t>
  </si>
  <si>
    <t>802111О.99.0.БА96АЮ62001</t>
  </si>
  <si>
    <t>802111О.99.0.БА96АП76001</t>
  </si>
  <si>
    <t>802111О.99.0.БА96АГ00000</t>
  </si>
  <si>
    <t>БА96</t>
  </si>
  <si>
    <t>802112О.99.0.ББ11АП76001</t>
  </si>
  <si>
    <t>БА89</t>
  </si>
  <si>
    <t>560200О.99.0.БА89АА00000</t>
  </si>
  <si>
    <t>Закон ХМАО - Югры от 30.01.2016 О № 4-оз "О регулировании отдельных отношений в сфере организации обеспечения питанием обучающихся в государственных образовательных организациях, частных профессиональных образовательных организациях, муниципальных общеобразовательных организациях, частных общеобразовательных организациях, расположенных в Ханты-Мансийском автономном округе - Югре"</t>
  </si>
  <si>
    <t>Постановление ХМАО - Югры от 04.03.2016 № 59-п "Об обеспечении питанием обучающихся в образовательных организациях в Ханты-Мансийском автономном округе - Югре"</t>
  </si>
  <si>
    <t>560200О.99.0.ББ03АА00000</t>
  </si>
  <si>
    <t>льготная</t>
  </si>
  <si>
    <t>не льготная</t>
  </si>
  <si>
    <t>52 рубля</t>
  </si>
  <si>
    <t>льготники</t>
  </si>
  <si>
    <t>не льготники</t>
  </si>
  <si>
    <t>ББ03</t>
  </si>
  <si>
    <t>Постановление ХМАО - Югры от 27.01.2010 № 21-п "О порядке организации отдыха и оздоровления детей, имеющих место жительства  в Ханты-Мансийском автономном округе - Югре"</t>
  </si>
  <si>
    <t>Закон ХМАО - Югры от 30.12.2009  № 250-оз "Об организации и обеспечении отдыха и оздоровления детей, имеющих место жительства в Ханты-Мансийском автономном округе - Югре"</t>
  </si>
  <si>
    <t>Приказ Министерство образования и науки РФ от 27.07.2022 № 629 «Об утверждении Порядка организации и осуществления образовательной деятельности по дополнительным общеобразовательным программам»</t>
  </si>
  <si>
    <t>бюджетное общеобразовательное учреждение 
Ханты-Мансийского автономного округа – Югры 
«Лицей им.Г.Ф.Атякшева»</t>
  </si>
  <si>
    <t>742D0875</t>
  </si>
  <si>
    <t>услуги в области общего среднего образования</t>
  </si>
  <si>
    <t>85.12</t>
  </si>
  <si>
    <t>услуги в области общего начального образования</t>
  </si>
  <si>
    <t>услуги в области основного общего образования</t>
  </si>
  <si>
    <t>85.41.9</t>
  </si>
  <si>
    <t>услуги в области дополнительного образования прочие</t>
  </si>
  <si>
    <t>услуги по организации отдыха детей и их оздоровления</t>
  </si>
  <si>
    <t>85.41.99.100</t>
  </si>
  <si>
    <t>56.29.2</t>
  </si>
  <si>
    <t>услуги столовых</t>
  </si>
  <si>
    <t>Организация отдыха детей и молодежи</t>
  </si>
  <si>
    <t>Число человеко-дней пребывания</t>
  </si>
  <si>
    <t>Человеко-день</t>
  </si>
  <si>
    <t>Приложение к Соглашению 
№ ____________ от "____"  ________ 20__ г.</t>
  </si>
  <si>
    <t>Уведомление № ________ от "___"  ________ 20 __ г.</t>
  </si>
  <si>
    <t>об объеме бюджетных ассигнований на финансовое обеспечение выполнения государственного задания на оказание государственных услуг (выполнение работ)</t>
  </si>
  <si>
    <t>бюджетному общеобразовательному учреждению Ханты-Мансийского автономного округа – Югры «Лицей им. Г.Ф.Атякшева»</t>
  </si>
  <si>
    <t>(наименование государственного автономного (бюджетного) учреждения Ханты-Мансийского автономного округа – Югры)</t>
  </si>
  <si>
    <t>денежный объем в тысячах рублей</t>
  </si>
  <si>
    <t>Наименование государственной услуги (работы)</t>
  </si>
  <si>
    <t>Раздел, подраздел</t>
  </si>
  <si>
    <t>ЦСР</t>
  </si>
  <si>
    <t>Наименование показателя/
единица измерения объема государственных 
услуг (работ)</t>
  </si>
  <si>
    <t>2026 год (1-й год планового периода)</t>
  </si>
  <si>
    <t>нормативные затраты на оказание единицы государственной услуги (работы)</t>
  </si>
  <si>
    <t xml:space="preserve">объем государственных услуг (работ)          в натуральном  выражении </t>
  </si>
  <si>
    <t xml:space="preserve">объем бюджетных ассигнований на оказание  государственной услуги (выполнение работы)                   </t>
  </si>
  <si>
    <t>х</t>
  </si>
  <si>
    <t>обучающиеся по очной образовательной программе</t>
  </si>
  <si>
    <t>0702</t>
  </si>
  <si>
    <t>0241200590</t>
  </si>
  <si>
    <t>Число обучающихся</t>
  </si>
  <si>
    <t>Человек</t>
  </si>
  <si>
    <t>обучающиеся на дому</t>
  </si>
  <si>
    <t>обучающиеся по АОП</t>
  </si>
  <si>
    <t>обучающиеся по очно-заочной образовательной программе</t>
  </si>
  <si>
    <t>обучающиеся по образовательной програме, обеспечивающей углубленное изучение отдельных учебных предметов, предметных областей (профильное обучение)</t>
  </si>
  <si>
    <t>Питание</t>
  </si>
  <si>
    <t>02412R3040</t>
  </si>
  <si>
    <t>Число обучающихся                 (на условиях обеспечения одноразовым питанием 1-4 класс) 1 смена</t>
  </si>
  <si>
    <t>Число обучающихся                 (на условиях обеспечения одноразовым питанием 1-4 класс) 2 смена</t>
  </si>
  <si>
    <t>Число обучающихся                 (на условиях обеспечения одноразовым питанием 5-11 класс)</t>
  </si>
  <si>
    <t>Число обучающихся (на условиях обеспечения двухразовым питанием)</t>
  </si>
  <si>
    <t>Число обучающихся (на условиях компенсации двухразового питания)</t>
  </si>
  <si>
    <t>технической направленности</t>
  </si>
  <si>
    <t>0703</t>
  </si>
  <si>
    <t>0241300590</t>
  </si>
  <si>
    <t>Количество человеко-часов</t>
  </si>
  <si>
    <t>Человеко-час</t>
  </si>
  <si>
    <t>Итого</t>
  </si>
  <si>
    <t xml:space="preserve">питание </t>
  </si>
  <si>
    <t>0709</t>
  </si>
  <si>
    <t>0241400590</t>
  </si>
  <si>
    <t>естественнонаучной направленности</t>
  </si>
  <si>
    <t xml:space="preserve">2025 год </t>
  </si>
  <si>
    <t>2027 год (1-й год планового периода)</t>
  </si>
  <si>
    <t>804200О.99.0.ББ52АЕ04000</t>
  </si>
  <si>
    <t>технической</t>
  </si>
  <si>
    <t>804200О.99.0.ББ52АЕ28000</t>
  </si>
  <si>
    <t>естественнонаучной</t>
  </si>
  <si>
    <t xml:space="preserve">Постановление Правительства Ханты-Мансийского автономного округа - Югры от 24.05.2024 № 198-п "О мерах социальной поддержки, предоставляемых многодетным семьям в Ханты-Мансийском автономном округе - Югре" </t>
  </si>
  <si>
    <t xml:space="preserve">Постановление Правительства Ханты-Мансийского автономного округа - Югры от 10.02.2023 № 51-п "О едином перечне прав, льгот, социальных гарантий и компенсаций в Ханты-Мансийском автономном округе - Югре гражданам, принимающим участие в специальной военной операции, и членам их семей" </t>
  </si>
  <si>
    <t xml:space="preserve">Федеральный закон от 21.12.2021 № 414-ФЗ "Об общих принципах организации публичной власти в субъектах Российской Федерации" </t>
  </si>
  <si>
    <t>Содержание  услуги 1
(категория потребителей )</t>
  </si>
  <si>
    <t>Содержание  услуги 2
(виды образовательных программ )</t>
  </si>
  <si>
    <t>Содержание  услуги 3
(место обучения )</t>
  </si>
  <si>
    <t>Условия (формы) оказания услуги 1
(формы образования и формы реализации образовательных программ)</t>
  </si>
  <si>
    <t>Содержание  услуги 3
(направленность образовательной программы )</t>
  </si>
  <si>
    <t>Условия (формы) оказания услуги 1
(справочник периодов пребывания)</t>
  </si>
  <si>
    <t>Уплата налога на имущество и земельного налога</t>
  </si>
  <si>
    <t>ББ11</t>
  </si>
  <si>
    <t>5</t>
  </si>
  <si>
    <t>6</t>
  </si>
  <si>
    <t>7</t>
  </si>
  <si>
    <t>8</t>
  </si>
  <si>
    <t>образование</t>
  </si>
  <si>
    <t>уведомление</t>
  </si>
  <si>
    <t>питание</t>
  </si>
  <si>
    <t xml:space="preserve">Плановое количество дето-дней питания по государственной услуге "Предоставление питания" на 2025 - 122 400 дето-дней, 2026 - 122 450 дето-дней, 2027 - 133 350 дето-дней. Допустимое (возможное) отклонение дето-дней питания от планового значения   -  5,0% ( в 2025 году - 6120 дето-дней, в 2026 - 6622 дето-дня, 2027 - 6667 дето-дней.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</si>
</sst>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#,##0.0"/>
    <numFmt numFmtId="169" formatCode="#,##0.000"/>
    <numFmt numFmtId="170" formatCode="0.000"/>
    <numFmt numFmtId="171" formatCode="0.0"/>
  </numFmts>
  <fonts count="5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2"/>
      <color indexed="64"/>
      <name val="Arial"/>
      <family val="2"/>
      <charset val="204"/>
    </font>
    <font>
      <sz val="12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8"/>
      <color indexed="56"/>
      <name val="Cambria"/>
      <family val="1"/>
      <charset val="204"/>
    </font>
    <font>
      <b/>
      <sz val="11"/>
      <color indexed="64"/>
      <name val="Calibri"/>
      <family val="2"/>
      <charset val="204"/>
    </font>
    <font>
      <sz val="11"/>
      <color indexed="2"/>
      <name val="Calibri"/>
      <family val="2"/>
      <charset val="204"/>
    </font>
    <font>
      <u/>
      <sz val="11"/>
      <color indexed="4"/>
      <name val="Calibri"/>
      <family val="2"/>
      <charset val="204"/>
    </font>
    <font>
      <sz val="10"/>
      <name val="Arial Cyr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64"/>
      <name val="Calibri"/>
      <family val="2"/>
      <charset val="204"/>
      <scheme val="minor"/>
    </font>
    <font>
      <sz val="11"/>
      <color indexed="55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name val="Times New Roman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55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7"/>
        <bgColor indexed="57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5"/>
        <bgColor indexed="55"/>
      </patternFill>
    </fill>
    <fill>
      <patternFill patternType="solid">
        <fgColor rgb="FFDBEEF4"/>
        <bgColor indexed="27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25">
    <xf numFmtId="0" fontId="0" fillId="0" borderId="0"/>
    <xf numFmtId="0" fontId="2" fillId="0" borderId="0"/>
    <xf numFmtId="0" fontId="2" fillId="0" borderId="0"/>
    <xf numFmtId="0" fontId="2" fillId="0" borderId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4" borderId="0" applyNumberFormat="0" applyBorder="0" applyProtection="0"/>
    <xf numFmtId="0" fontId="3" fillId="4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6" borderId="0" applyNumberFormat="0" applyBorder="0" applyProtection="0"/>
    <xf numFmtId="0" fontId="3" fillId="6" borderId="0" applyNumberFormat="0" applyBorder="0" applyProtection="0"/>
    <xf numFmtId="0" fontId="3" fillId="7" borderId="0" applyNumberFormat="0" applyBorder="0" applyProtection="0"/>
    <xf numFmtId="0" fontId="3" fillId="7" borderId="0" applyNumberFormat="0" applyBorder="0" applyProtection="0"/>
    <xf numFmtId="0" fontId="3" fillId="2" borderId="0" applyNumberFormat="0" applyBorder="0" applyProtection="0"/>
    <xf numFmtId="0" fontId="3" fillId="6" borderId="0" applyNumberFormat="0" applyBorder="0" applyProtection="0"/>
    <xf numFmtId="0" fontId="3" fillId="2" borderId="0" applyNumberFormat="0" applyBorder="0" applyProtection="0"/>
    <xf numFmtId="0" fontId="3" fillId="6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7" borderId="0" applyNumberFormat="0" applyBorder="0" applyProtection="0"/>
    <xf numFmtId="0" fontId="3" fillId="3" borderId="0" applyNumberFormat="0" applyBorder="0" applyProtection="0"/>
    <xf numFmtId="0" fontId="3" fillId="7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4" borderId="0" applyNumberFormat="0" applyBorder="0" applyProtection="0"/>
    <xf numFmtId="0" fontId="3" fillId="8" borderId="0" applyNumberFormat="0" applyBorder="0" applyProtection="0"/>
    <xf numFmtId="0" fontId="3" fillId="4" borderId="0" applyNumberFormat="0" applyBorder="0" applyProtection="0"/>
    <xf numFmtId="0" fontId="3" fillId="8" borderId="0" applyNumberFormat="0" applyBorder="0" applyProtection="0"/>
    <xf numFmtId="0" fontId="3" fillId="4" borderId="0" applyNumberFormat="0" applyBorder="0" applyProtection="0"/>
    <xf numFmtId="0" fontId="3" fillId="4" borderId="0" applyNumberFormat="0" applyBorder="0" applyProtection="0"/>
    <xf numFmtId="0" fontId="3" fillId="4" borderId="0" applyNumberFormat="0" applyBorder="0" applyProtection="0"/>
    <xf numFmtId="0" fontId="3" fillId="5" borderId="0" applyNumberFormat="0" applyBorder="0" applyProtection="0"/>
    <xf numFmtId="0" fontId="3" fillId="9" borderId="0" applyNumberFormat="0" applyBorder="0" applyProtection="0"/>
    <xf numFmtId="0" fontId="3" fillId="5" borderId="0" applyNumberFormat="0" applyBorder="0" applyProtection="0"/>
    <xf numFmtId="0" fontId="3" fillId="9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6" borderId="0" applyNumberFormat="0" applyBorder="0" applyProtection="0"/>
    <xf numFmtId="0" fontId="3" fillId="2" borderId="0" applyNumberFormat="0" applyBorder="0" applyProtection="0"/>
    <xf numFmtId="0" fontId="3" fillId="6" borderId="0" applyNumberFormat="0" applyBorder="0" applyProtection="0"/>
    <xf numFmtId="0" fontId="3" fillId="2" borderId="0" applyNumberFormat="0" applyBorder="0" applyProtection="0"/>
    <xf numFmtId="0" fontId="3" fillId="6" borderId="0" applyNumberFormat="0" applyBorder="0" applyProtection="0"/>
    <xf numFmtId="0" fontId="3" fillId="6" borderId="0" applyNumberFormat="0" applyBorder="0" applyProtection="0"/>
    <xf numFmtId="0" fontId="3" fillId="6" borderId="0" applyNumberFormat="0" applyBorder="0" applyProtection="0"/>
    <xf numFmtId="0" fontId="3" fillId="7" borderId="0" applyNumberFormat="0" applyBorder="0" applyProtection="0"/>
    <xf numFmtId="0" fontId="3" fillId="4" borderId="0" applyNumberFormat="0" applyBorder="0" applyProtection="0"/>
    <xf numFmtId="0" fontId="3" fillId="7" borderId="0" applyNumberFormat="0" applyBorder="0" applyProtection="0"/>
    <xf numFmtId="0" fontId="3" fillId="4" borderId="0" applyNumberFormat="0" applyBorder="0" applyProtection="0"/>
    <xf numFmtId="0" fontId="3" fillId="7" borderId="0" applyNumberFormat="0" applyBorder="0" applyProtection="0"/>
    <xf numFmtId="0" fontId="3" fillId="7" borderId="0" applyNumberFormat="0" applyBorder="0" applyProtection="0"/>
    <xf numFmtId="0" fontId="3" fillId="7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1" borderId="0" applyNumberFormat="0" applyBorder="0" applyProtection="0"/>
    <xf numFmtId="0" fontId="3" fillId="11" borderId="0" applyNumberFormat="0" applyBorder="0" applyProtection="0"/>
    <xf numFmtId="0" fontId="3" fillId="12" borderId="0" applyNumberFormat="0" applyBorder="0" applyProtection="0"/>
    <xf numFmtId="0" fontId="3" fillId="12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3" fillId="13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1" borderId="0" applyNumberFormat="0" applyBorder="0" applyProtection="0"/>
    <xf numFmtId="0" fontId="3" fillId="7" borderId="0" applyNumberFormat="0" applyBorder="0" applyProtection="0"/>
    <xf numFmtId="0" fontId="3" fillId="11" borderId="0" applyNumberFormat="0" applyBorder="0" applyProtection="0"/>
    <xf numFmtId="0" fontId="3" fillId="7" borderId="0" applyNumberFormat="0" applyBorder="0" applyProtection="0"/>
    <xf numFmtId="0" fontId="3" fillId="11" borderId="0" applyNumberFormat="0" applyBorder="0" applyProtection="0"/>
    <xf numFmtId="0" fontId="3" fillId="11" borderId="0" applyNumberFormat="0" applyBorder="0" applyProtection="0"/>
    <xf numFmtId="0" fontId="3" fillId="11" borderId="0" applyNumberFormat="0" applyBorder="0" applyProtection="0"/>
    <xf numFmtId="0" fontId="3" fillId="12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2" borderId="0" applyNumberFormat="0" applyBorder="0" applyProtection="0"/>
    <xf numFmtId="0" fontId="3" fillId="12" borderId="0" applyNumberFormat="0" applyBorder="0" applyProtection="0"/>
    <xf numFmtId="0" fontId="3" fillId="5" borderId="0" applyNumberFormat="0" applyBorder="0" applyProtection="0"/>
    <xf numFmtId="0" fontId="3" fillId="15" borderId="0" applyNumberFormat="0" applyBorder="0" applyProtection="0"/>
    <xf numFmtId="0" fontId="3" fillId="5" borderId="0" applyNumberFormat="0" applyBorder="0" applyProtection="0"/>
    <xf numFmtId="0" fontId="3" fillId="15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3" fillId="15" borderId="0" applyNumberFormat="0" applyBorder="0" applyProtection="0"/>
    <xf numFmtId="0" fontId="3" fillId="13" borderId="0" applyNumberFormat="0" applyBorder="0" applyProtection="0"/>
    <xf numFmtId="0" fontId="3" fillId="15" borderId="0" applyNumberFormat="0" applyBorder="0" applyProtection="0"/>
    <xf numFmtId="0" fontId="3" fillId="13" borderId="0" applyNumberFormat="0" applyBorder="0" applyProtection="0"/>
    <xf numFmtId="0" fontId="3" fillId="13" borderId="0" applyNumberFormat="0" applyBorder="0" applyProtection="0"/>
    <xf numFmtId="0" fontId="3" fillId="13" borderId="0" applyNumberFormat="0" applyBorder="0" applyProtection="0"/>
    <xf numFmtId="0" fontId="4" fillId="16" borderId="0" applyNumberFormat="0" applyBorder="0" applyProtection="0"/>
    <xf numFmtId="0" fontId="4" fillId="11" borderId="0" applyNumberFormat="0" applyBorder="0" applyProtection="0"/>
    <xf numFmtId="0" fontId="4" fillId="12" borderId="0" applyNumberFormat="0" applyBorder="0" applyProtection="0"/>
    <xf numFmtId="0" fontId="4" fillId="17" borderId="0" applyNumberFormat="0" applyBorder="0" applyProtection="0"/>
    <xf numFmtId="0" fontId="4" fillId="18" borderId="0" applyNumberFormat="0" applyBorder="0" applyProtection="0"/>
    <xf numFmtId="0" fontId="4" fillId="19" borderId="0" applyNumberFormat="0" applyBorder="0" applyProtection="0"/>
    <xf numFmtId="0" fontId="4" fillId="16" borderId="0" applyNumberFormat="0" applyBorder="0" applyProtection="0"/>
    <xf numFmtId="0" fontId="4" fillId="10" borderId="0" applyNumberFormat="0" applyBorder="0" applyProtection="0"/>
    <xf numFmtId="0" fontId="4" fillId="16" borderId="0" applyNumberFormat="0" applyBorder="0" applyProtection="0"/>
    <xf numFmtId="0" fontId="4" fillId="16" borderId="0" applyNumberFormat="0" applyBorder="0" applyProtection="0"/>
    <xf numFmtId="0" fontId="4" fillId="11" borderId="0" applyNumberFormat="0" applyBorder="0" applyProtection="0"/>
    <xf numFmtId="0" fontId="4" fillId="7" borderId="0" applyNumberFormat="0" applyBorder="0" applyProtection="0"/>
    <xf numFmtId="0" fontId="4" fillId="11" borderId="0" applyNumberFormat="0" applyBorder="0" applyProtection="0"/>
    <xf numFmtId="0" fontId="4" fillId="11" borderId="0" applyNumberFormat="0" applyBorder="0" applyProtection="0"/>
    <xf numFmtId="0" fontId="4" fillId="12" borderId="0" applyNumberFormat="0" applyBorder="0" applyProtection="0"/>
    <xf numFmtId="0" fontId="4" fillId="14" borderId="0" applyNumberFormat="0" applyBorder="0" applyProtection="0"/>
    <xf numFmtId="0" fontId="4" fillId="12" borderId="0" applyNumberFormat="0" applyBorder="0" applyProtection="0"/>
    <xf numFmtId="0" fontId="4" fillId="12" borderId="0" applyNumberFormat="0" applyBorder="0" applyProtection="0"/>
    <xf numFmtId="0" fontId="4" fillId="17" borderId="0" applyNumberFormat="0" applyBorder="0" applyProtection="0"/>
    <xf numFmtId="0" fontId="4" fillId="15" borderId="0" applyNumberFormat="0" applyBorder="0" applyProtection="0"/>
    <xf numFmtId="0" fontId="4" fillId="17" borderId="0" applyNumberFormat="0" applyBorder="0" applyProtection="0"/>
    <xf numFmtId="0" fontId="4" fillId="17" borderId="0" applyNumberFormat="0" applyBorder="0" applyProtection="0"/>
    <xf numFmtId="0" fontId="4" fillId="18" borderId="0" applyNumberFormat="0" applyBorder="0" applyProtection="0"/>
    <xf numFmtId="0" fontId="4" fillId="18" borderId="0" applyNumberFormat="0" applyBorder="0" applyProtection="0"/>
    <xf numFmtId="0" fontId="4" fillId="18" borderId="0" applyNumberFormat="0" applyBorder="0" applyProtection="0"/>
    <xf numFmtId="0" fontId="4" fillId="18" borderId="0" applyNumberFormat="0" applyBorder="0" applyProtection="0"/>
    <xf numFmtId="0" fontId="4" fillId="19" borderId="0" applyNumberFormat="0" applyBorder="0" applyProtection="0"/>
    <xf numFmtId="0" fontId="4" fillId="20" borderId="0" applyNumberFormat="0" applyBorder="0" applyProtection="0"/>
    <xf numFmtId="0" fontId="4" fillId="19" borderId="0" applyNumberFormat="0" applyBorder="0" applyProtection="0"/>
    <xf numFmtId="0" fontId="4" fillId="19" borderId="0" applyNumberFormat="0" applyBorder="0" applyProtection="0"/>
    <xf numFmtId="0" fontId="4" fillId="21" borderId="0" applyNumberFormat="0" applyBorder="0" applyProtection="0"/>
    <xf numFmtId="0" fontId="4" fillId="22" borderId="0" applyNumberFormat="0" applyBorder="0" applyProtection="0"/>
    <xf numFmtId="0" fontId="4" fillId="20" borderId="0" applyNumberFormat="0" applyBorder="0" applyProtection="0"/>
    <xf numFmtId="0" fontId="4" fillId="17" borderId="0" applyNumberFormat="0" applyBorder="0" applyProtection="0"/>
    <xf numFmtId="0" fontId="4" fillId="18" borderId="0" applyNumberFormat="0" applyBorder="0" applyProtection="0"/>
    <xf numFmtId="0" fontId="4" fillId="23" borderId="0" applyNumberFormat="0" applyBorder="0" applyProtection="0"/>
    <xf numFmtId="0" fontId="5" fillId="3" borderId="0" applyNumberFormat="0" applyBorder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7" fillId="24" borderId="2" applyNumberFormat="0" applyProtection="0"/>
    <xf numFmtId="0" fontId="8" fillId="0" borderId="0" applyNumberFormat="0" applyFill="0" applyBorder="0" applyProtection="0"/>
    <xf numFmtId="0" fontId="9" fillId="4" borderId="0" applyNumberFormat="0" applyBorder="0" applyProtection="0"/>
    <xf numFmtId="0" fontId="10" fillId="0" borderId="3" applyNumberFormat="0" applyFill="0" applyProtection="0"/>
    <xf numFmtId="0" fontId="11" fillId="0" borderId="4" applyNumberFormat="0" applyFill="0" applyProtection="0"/>
    <xf numFmtId="0" fontId="12" fillId="0" borderId="5" applyNumberFormat="0" applyFill="0" applyProtection="0"/>
    <xf numFmtId="0" fontId="12" fillId="0" borderId="0" applyNumberFormat="0" applyFill="0" applyBorder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4" fillId="0" borderId="6" applyNumberFormat="0" applyFill="0" applyProtection="0"/>
    <xf numFmtId="0" fontId="15" fillId="15" borderId="0" applyNumberFormat="0" applyBorder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7" fillId="0" borderId="0">
      <alignment horizontal="center" vertical="top"/>
    </xf>
    <xf numFmtId="0" fontId="17" fillId="0" borderId="0">
      <alignment horizontal="center" vertical="top"/>
    </xf>
    <xf numFmtId="0" fontId="17" fillId="0" borderId="0">
      <alignment horizontal="center" vertical="top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left" vertical="top"/>
    </xf>
    <xf numFmtId="0" fontId="18" fillId="0" borderId="0">
      <alignment horizontal="left" vertical="top"/>
    </xf>
    <xf numFmtId="0" fontId="19" fillId="0" borderId="0">
      <alignment horizontal="center" vertical="top"/>
    </xf>
    <xf numFmtId="0" fontId="18" fillId="0" borderId="0">
      <alignment horizontal="right" vertical="top"/>
    </xf>
    <xf numFmtId="0" fontId="18" fillId="0" borderId="0">
      <alignment horizontal="right" vertical="top"/>
    </xf>
    <xf numFmtId="0" fontId="18" fillId="0" borderId="0">
      <alignment horizontal="right" vertical="top"/>
    </xf>
    <xf numFmtId="0" fontId="18" fillId="0" borderId="0">
      <alignment horizontal="right" vertical="top"/>
    </xf>
    <xf numFmtId="0" fontId="19" fillId="0" borderId="0">
      <alignment horizontal="right" vertical="top"/>
    </xf>
    <xf numFmtId="0" fontId="19" fillId="0" borderId="0">
      <alignment horizontal="right" vertical="top"/>
    </xf>
    <xf numFmtId="0" fontId="3" fillId="25" borderId="0" applyBorder="0" applyProtection="0"/>
    <xf numFmtId="0" fontId="20" fillId="0" borderId="0" applyNumberFormat="0" applyFill="0" applyBorder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4" fillId="18" borderId="0" applyNumberFormat="0" applyBorder="0" applyProtection="0"/>
    <xf numFmtId="0" fontId="4" fillId="21" borderId="0" applyNumberFormat="0" applyBorder="0" applyProtection="0"/>
    <xf numFmtId="0" fontId="4" fillId="23" borderId="0" applyNumberFormat="0" applyBorder="0" applyProtection="0"/>
    <xf numFmtId="0" fontId="4" fillId="22" borderId="0" applyNumberFormat="0" applyBorder="0" applyProtection="0"/>
    <xf numFmtId="0" fontId="4" fillId="24" borderId="0" applyNumberFormat="0" applyBorder="0" applyProtection="0"/>
    <xf numFmtId="0" fontId="4" fillId="20" borderId="0" applyNumberFormat="0" applyBorder="0" applyProtection="0"/>
    <xf numFmtId="0" fontId="4" fillId="13" borderId="0" applyNumberFormat="0" applyBorder="0" applyProtection="0"/>
    <xf numFmtId="0" fontId="4" fillId="17" borderId="0" applyNumberFormat="0" applyBorder="0" applyProtection="0"/>
    <xf numFmtId="0" fontId="4" fillId="21" borderId="0" applyNumberFormat="0" applyBorder="0" applyProtection="0"/>
    <xf numFmtId="0" fontId="4" fillId="18" borderId="0" applyNumberFormat="0" applyBorder="0" applyProtection="0"/>
    <xf numFmtId="0" fontId="4" fillId="20" borderId="0" applyNumberFormat="0" applyBorder="0" applyProtection="0"/>
    <xf numFmtId="0" fontId="4" fillId="23" borderId="0" applyNumberFormat="0" applyBorder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23" fillId="0" borderId="0" applyNumberFormat="0" applyFill="0" applyBorder="0" applyProtection="0">
      <alignment vertical="top"/>
      <protection locked="0"/>
    </xf>
    <xf numFmtId="165" fontId="24" fillId="0" borderId="0" applyFont="0" applyFill="0" applyBorder="0" applyProtection="0"/>
    <xf numFmtId="165" fontId="24" fillId="0" borderId="0" applyFont="0" applyFill="0" applyBorder="0" applyProtection="0"/>
    <xf numFmtId="44" fontId="42" fillId="0" borderId="0" applyFont="0" applyFill="0" applyBorder="0" applyProtection="0"/>
    <xf numFmtId="44" fontId="42" fillId="0" borderId="0" applyFont="0" applyFill="0" applyBorder="0" applyProtection="0"/>
    <xf numFmtId="0" fontId="25" fillId="0" borderId="10" applyNumberFormat="0" applyFill="0" applyProtection="0"/>
    <xf numFmtId="0" fontId="10" fillId="0" borderId="3" applyNumberFormat="0" applyFill="0" applyProtection="0"/>
    <xf numFmtId="0" fontId="26" fillId="0" borderId="11" applyNumberFormat="0" applyFill="0" applyProtection="0"/>
    <xf numFmtId="0" fontId="11" fillId="0" borderId="4" applyNumberFormat="0" applyFill="0" applyProtection="0"/>
    <xf numFmtId="0" fontId="27" fillId="0" borderId="12" applyNumberFormat="0" applyFill="0" applyProtection="0"/>
    <xf numFmtId="0" fontId="12" fillId="0" borderId="5" applyNumberFormat="0" applyFill="0" applyProtection="0"/>
    <xf numFmtId="0" fontId="27" fillId="0" borderId="0" applyNumberFormat="0" applyFill="0" applyBorder="0" applyProtection="0"/>
    <xf numFmtId="0" fontId="12" fillId="0" borderId="0" applyNumberFormat="0" applyFill="0" applyBorder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7" fillId="24" borderId="2" applyNumberFormat="0" applyProtection="0"/>
    <xf numFmtId="0" fontId="28" fillId="0" borderId="0" applyNumberFormat="0" applyFill="0" applyBorder="0" applyProtection="0"/>
    <xf numFmtId="0" fontId="20" fillId="0" borderId="0" applyNumberFormat="0" applyFill="0" applyBorder="0" applyProtection="0"/>
    <xf numFmtId="0" fontId="15" fillId="15" borderId="0" applyNumberFormat="0" applyBorder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29" fillId="0" borderId="0"/>
    <xf numFmtId="0" fontId="42" fillId="0" borderId="0"/>
    <xf numFmtId="0" fontId="30" fillId="0" borderId="0"/>
    <xf numFmtId="0" fontId="24" fillId="0" borderId="0"/>
    <xf numFmtId="0" fontId="42" fillId="0" borderId="0"/>
    <xf numFmtId="0" fontId="31" fillId="0" borderId="0"/>
    <xf numFmtId="0" fontId="31" fillId="0" borderId="0"/>
    <xf numFmtId="0" fontId="24" fillId="0" borderId="0"/>
    <xf numFmtId="0" fontId="42" fillId="0" borderId="0"/>
    <xf numFmtId="0" fontId="29" fillId="0" borderId="0"/>
    <xf numFmtId="0" fontId="29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1" fillId="0" borderId="0"/>
    <xf numFmtId="0" fontId="29" fillId="0" borderId="0"/>
    <xf numFmtId="0" fontId="24" fillId="0" borderId="0"/>
    <xf numFmtId="0" fontId="31" fillId="0" borderId="0"/>
    <xf numFmtId="0" fontId="29" fillId="0" borderId="0"/>
    <xf numFmtId="0" fontId="42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4" fillId="0" borderId="0"/>
    <xf numFmtId="0" fontId="29" fillId="0" borderId="0"/>
    <xf numFmtId="0" fontId="33" fillId="0" borderId="0"/>
    <xf numFmtId="0" fontId="42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1" fillId="0" borderId="0"/>
    <xf numFmtId="0" fontId="42" fillId="0" borderId="0"/>
    <xf numFmtId="0" fontId="42" fillId="0" borderId="0"/>
    <xf numFmtId="0" fontId="31" fillId="0" borderId="0"/>
    <xf numFmtId="0" fontId="42" fillId="0" borderId="0"/>
    <xf numFmtId="0" fontId="34" fillId="0" borderId="0"/>
    <xf numFmtId="0" fontId="42" fillId="0" borderId="0"/>
    <xf numFmtId="0" fontId="24" fillId="0" borderId="0"/>
    <xf numFmtId="0" fontId="3" fillId="0" borderId="0"/>
    <xf numFmtId="0" fontId="31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29" fillId="0" borderId="0"/>
    <xf numFmtId="0" fontId="3" fillId="0" borderId="0"/>
    <xf numFmtId="0" fontId="3" fillId="0" borderId="0"/>
    <xf numFmtId="0" fontId="29" fillId="0" borderId="0"/>
    <xf numFmtId="0" fontId="42" fillId="0" borderId="0"/>
    <xf numFmtId="0" fontId="3" fillId="0" borderId="0"/>
    <xf numFmtId="0" fontId="42" fillId="0" borderId="0"/>
    <xf numFmtId="0" fontId="24" fillId="0" borderId="0"/>
    <xf numFmtId="0" fontId="42" fillId="0" borderId="0"/>
    <xf numFmtId="0" fontId="3" fillId="0" borderId="0"/>
    <xf numFmtId="0" fontId="42" fillId="0" borderId="0"/>
    <xf numFmtId="0" fontId="24" fillId="0" borderId="0"/>
    <xf numFmtId="0" fontId="24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24" fillId="0" borderId="0"/>
    <xf numFmtId="0" fontId="42" fillId="0" borderId="0"/>
    <xf numFmtId="0" fontId="33" fillId="0" borderId="0"/>
    <xf numFmtId="0" fontId="33" fillId="0" borderId="0"/>
    <xf numFmtId="0" fontId="3" fillId="0" borderId="0"/>
    <xf numFmtId="0" fontId="33" fillId="0" borderId="0"/>
    <xf numFmtId="0" fontId="5" fillId="3" borderId="0" applyNumberFormat="0" applyBorder="0" applyProtection="0"/>
    <xf numFmtId="0" fontId="8" fillId="0" borderId="0" applyNumberFormat="0" applyFill="0" applyBorder="0" applyProtection="0"/>
    <xf numFmtId="0" fontId="3" fillId="0" borderId="0"/>
    <xf numFmtId="0" fontId="8" fillId="0" borderId="0" applyNumberFormat="0" applyFill="0" applyBorder="0" applyProtection="0"/>
    <xf numFmtId="0" fontId="3" fillId="0" borderId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29" fillId="9" borderId="7" applyNumberFormat="0" applyFont="0" applyProtection="0"/>
    <xf numFmtId="0" fontId="29" fillId="9" borderId="7" applyNumberFormat="0" applyFont="0" applyProtection="0"/>
    <xf numFmtId="0" fontId="29" fillId="9" borderId="7" applyNumberFormat="0" applyFont="0" applyProtection="0"/>
    <xf numFmtId="0" fontId="29" fillId="9" borderId="7" applyNumberFormat="0" applyFont="0" applyProtection="0"/>
    <xf numFmtId="0" fontId="29" fillId="9" borderId="7" applyNumberFormat="0" applyFont="0" applyProtection="0"/>
    <xf numFmtId="0" fontId="29" fillId="9" borderId="7" applyNumberFormat="0" applyFont="0" applyProtection="0"/>
    <xf numFmtId="9" fontId="3" fillId="0" borderId="0" applyFont="0" applyFill="0" applyBorder="0" applyProtection="0"/>
    <xf numFmtId="9" fontId="24" fillId="0" borderId="0" applyFont="0" applyFill="0" applyBorder="0" applyProtection="0"/>
    <xf numFmtId="9" fontId="24" fillId="0" borderId="0" applyFont="0" applyFill="0" applyBorder="0" applyProtection="0"/>
    <xf numFmtId="9" fontId="31" fillId="0" borderId="0" applyFont="0" applyFill="0" applyBorder="0" applyProtection="0"/>
    <xf numFmtId="9" fontId="3" fillId="0" borderId="0" applyFont="0" applyFill="0" applyBorder="0" applyProtection="0"/>
    <xf numFmtId="0" fontId="14" fillId="0" borderId="6" applyNumberFormat="0" applyFill="0" applyProtection="0"/>
    <xf numFmtId="0" fontId="2" fillId="0" borderId="0"/>
    <xf numFmtId="0" fontId="22" fillId="0" borderId="0" applyNumberFormat="0" applyFill="0" applyBorder="0" applyProtection="0"/>
    <xf numFmtId="166" fontId="24" fillId="0" borderId="0" applyFont="0" applyFill="0" applyBorder="0" applyProtection="0"/>
    <xf numFmtId="167" fontId="24" fillId="0" borderId="0" applyFont="0" applyFill="0" applyBorder="0" applyProtection="0"/>
    <xf numFmtId="167" fontId="3" fillId="0" borderId="0" applyFont="0" applyFill="0" applyBorder="0" applyProtection="0"/>
    <xf numFmtId="167" fontId="3" fillId="0" borderId="0" applyFont="0" applyFill="0" applyBorder="0" applyProtection="0"/>
    <xf numFmtId="167" fontId="3" fillId="0" borderId="0" applyFont="0" applyFill="0" applyBorder="0" applyProtection="0"/>
    <xf numFmtId="167" fontId="3" fillId="0" borderId="0" applyFont="0" applyFill="0" applyBorder="0" applyProtection="0"/>
    <xf numFmtId="164" fontId="24" fillId="0" borderId="0" applyFont="0" applyFill="0" applyBorder="0" applyProtection="0"/>
    <xf numFmtId="167" fontId="42" fillId="0" borderId="0" applyFont="0" applyFill="0" applyBorder="0" applyProtection="0"/>
    <xf numFmtId="164" fontId="42" fillId="0" borderId="0" applyFont="0" applyFill="0" applyBorder="0" applyProtection="0"/>
    <xf numFmtId="164" fontId="24" fillId="0" borderId="0" applyFont="0" applyFill="0" applyBorder="0" applyProtection="0"/>
    <xf numFmtId="164" fontId="42" fillId="0" borderId="0" applyFont="0" applyFill="0" applyBorder="0" applyProtection="0"/>
    <xf numFmtId="164" fontId="42" fillId="0" borderId="0" applyFont="0" applyFill="0" applyBorder="0" applyProtection="0"/>
    <xf numFmtId="164" fontId="3" fillId="0" borderId="0" applyFont="0" applyFill="0" applyBorder="0" applyProtection="0"/>
    <xf numFmtId="164" fontId="3" fillId="0" borderId="0" applyFont="0" applyFill="0" applyBorder="0" applyProtection="0"/>
    <xf numFmtId="164" fontId="3" fillId="0" borderId="0" applyFont="0" applyFill="0" applyBorder="0" applyProtection="0"/>
    <xf numFmtId="0" fontId="9" fillId="4" borderId="0" applyNumberFormat="0" applyBorder="0" applyProtection="0"/>
    <xf numFmtId="0" fontId="43" fillId="0" borderId="0"/>
    <xf numFmtId="0" fontId="44" fillId="0" borderId="0"/>
    <xf numFmtId="0" fontId="45" fillId="0" borderId="0"/>
    <xf numFmtId="0" fontId="45" fillId="0" borderId="0"/>
    <xf numFmtId="0" fontId="1" fillId="0" borderId="0"/>
    <xf numFmtId="164" fontId="50" fillId="0" borderId="0" applyFont="0" applyFill="0" applyBorder="0" applyAlignment="0" applyProtection="0"/>
  </cellStyleXfs>
  <cellXfs count="365">
    <xf numFmtId="0" fontId="0" fillId="0" borderId="0" xfId="0"/>
    <xf numFmtId="0" fontId="35" fillId="0" borderId="0" xfId="309" applyFont="1"/>
    <xf numFmtId="0" fontId="36" fillId="0" borderId="0" xfId="309" applyFont="1" applyAlignment="1">
      <alignment horizontal="right" vertical="center"/>
    </xf>
    <xf numFmtId="0" fontId="36" fillId="0" borderId="14" xfId="309" applyFont="1" applyBorder="1" applyAlignment="1">
      <alignment horizontal="left" vertical="center"/>
    </xf>
    <xf numFmtId="0" fontId="35" fillId="0" borderId="0" xfId="309" applyFont="1" applyAlignment="1">
      <alignment horizontal="right"/>
    </xf>
    <xf numFmtId="0" fontId="35" fillId="0" borderId="0" xfId="309" applyFont="1" applyAlignment="1">
      <alignment horizontal="center"/>
    </xf>
    <xf numFmtId="0" fontId="35" fillId="0" borderId="15" xfId="309" applyFont="1" applyBorder="1" applyAlignment="1">
      <alignment horizontal="center" vertical="center"/>
    </xf>
    <xf numFmtId="0" fontId="35" fillId="0" borderId="0" xfId="309" applyFont="1" applyAlignment="1">
      <alignment horizontal="left" vertical="center" wrapText="1"/>
    </xf>
    <xf numFmtId="0" fontId="37" fillId="0" borderId="0" xfId="309" applyFont="1" applyAlignment="1">
      <alignment horizontal="center" wrapText="1"/>
    </xf>
    <xf numFmtId="0" fontId="35" fillId="0" borderId="0" xfId="309" applyFont="1" applyAlignment="1">
      <alignment horizontal="right" vertical="top" wrapText="1"/>
    </xf>
    <xf numFmtId="49" fontId="35" fillId="0" borderId="15" xfId="309" applyNumberFormat="1" applyFont="1" applyBorder="1" applyAlignment="1">
      <alignment horizontal="center" wrapText="1"/>
    </xf>
    <xf numFmtId="0" fontId="35" fillId="0" borderId="0" xfId="309" applyFont="1" applyAlignment="1">
      <alignment horizontal="left"/>
    </xf>
    <xf numFmtId="0" fontId="35" fillId="0" borderId="0" xfId="309" applyFont="1" applyAlignment="1">
      <alignment horizontal="right" vertical="center"/>
    </xf>
    <xf numFmtId="49" fontId="35" fillId="0" borderId="15" xfId="309" applyNumberFormat="1" applyFont="1" applyBorder="1" applyAlignment="1">
      <alignment horizontal="center" vertical="center"/>
    </xf>
    <xf numFmtId="0" fontId="35" fillId="0" borderId="0" xfId="309" applyFont="1" applyAlignment="1">
      <alignment vertical="center"/>
    </xf>
    <xf numFmtId="0" fontId="35" fillId="0" borderId="0" xfId="309" applyFont="1" applyAlignment="1">
      <alignment vertical="center" wrapText="1"/>
    </xf>
    <xf numFmtId="0" fontId="35" fillId="0" borderId="0" xfId="309" applyFont="1" applyAlignment="1">
      <alignment horizontal="center" vertical="center"/>
    </xf>
    <xf numFmtId="0" fontId="38" fillId="0" borderId="0" xfId="309" applyFont="1" applyAlignment="1">
      <alignment vertical="center"/>
    </xf>
    <xf numFmtId="0" fontId="39" fillId="26" borderId="0" xfId="309" applyFont="1" applyFill="1"/>
    <xf numFmtId="4" fontId="39" fillId="26" borderId="0" xfId="309" applyNumberFormat="1" applyFont="1" applyFill="1"/>
    <xf numFmtId="0" fontId="38" fillId="0" borderId="0" xfId="309" applyFont="1"/>
    <xf numFmtId="0" fontId="39" fillId="0" borderId="0" xfId="353" applyFont="1" applyAlignment="1">
      <alignment horizontal="right"/>
    </xf>
    <xf numFmtId="0" fontId="38" fillId="0" borderId="0" xfId="353" applyFont="1"/>
    <xf numFmtId="0" fontId="38" fillId="0" borderId="15" xfId="353" applyFont="1" applyBorder="1" applyAlignment="1">
      <alignment vertical="center"/>
    </xf>
    <xf numFmtId="0" fontId="38" fillId="0" borderId="15" xfId="353" applyFont="1" applyBorder="1" applyAlignment="1">
      <alignment vertical="center" wrapText="1"/>
    </xf>
    <xf numFmtId="0" fontId="41" fillId="0" borderId="0" xfId="353" applyFont="1"/>
    <xf numFmtId="0" fontId="41" fillId="0" borderId="0" xfId="353" applyFont="1" applyAlignment="1">
      <alignment horizontal="center" vertical="top"/>
    </xf>
    <xf numFmtId="0" fontId="41" fillId="0" borderId="15" xfId="353" applyFont="1" applyBorder="1" applyAlignment="1">
      <alignment horizontal="center" vertical="top"/>
    </xf>
    <xf numFmtId="49" fontId="39" fillId="0" borderId="0" xfId="353" applyNumberFormat="1" applyFont="1" applyAlignment="1">
      <alignment horizontal="center"/>
    </xf>
    <xf numFmtId="0" fontId="35" fillId="0" borderId="0" xfId="353" applyFont="1" applyFill="1" applyAlignment="1">
      <alignment horizontal="left"/>
    </xf>
    <xf numFmtId="49" fontId="39" fillId="0" borderId="0" xfId="353" applyNumberFormat="1" applyFont="1" applyFill="1" applyAlignment="1">
      <alignment horizontal="center"/>
    </xf>
    <xf numFmtId="0" fontId="39" fillId="0" borderId="0" xfId="353" applyFont="1" applyFill="1" applyAlignment="1">
      <alignment horizontal="left"/>
    </xf>
    <xf numFmtId="0" fontId="41" fillId="0" borderId="15" xfId="353" applyFont="1" applyFill="1" applyBorder="1" applyAlignment="1">
      <alignment horizontal="center" vertical="center" wrapText="1"/>
    </xf>
    <xf numFmtId="0" fontId="39" fillId="0" borderId="0" xfId="353" applyFont="1" applyFill="1" applyAlignment="1">
      <alignment horizontal="left" wrapText="1"/>
    </xf>
    <xf numFmtId="0" fontId="39" fillId="0" borderId="0" xfId="353" applyFont="1" applyAlignment="1">
      <alignment horizontal="left"/>
    </xf>
    <xf numFmtId="49" fontId="38" fillId="0" borderId="15" xfId="353" applyNumberFormat="1" applyFont="1" applyBorder="1" applyAlignment="1">
      <alignment horizontal="center" vertical="center"/>
    </xf>
    <xf numFmtId="0" fontId="41" fillId="0" borderId="15" xfId="353" applyFont="1" applyBorder="1" applyAlignment="1">
      <alignment horizontal="center" vertical="center" wrapText="1"/>
    </xf>
    <xf numFmtId="0" fontId="38" fillId="0" borderId="15" xfId="353" applyFont="1" applyBorder="1" applyAlignment="1">
      <alignment horizontal="center" vertical="center" wrapText="1"/>
    </xf>
    <xf numFmtId="0" fontId="38" fillId="0" borderId="15" xfId="353" applyFont="1" applyBorder="1" applyAlignment="1">
      <alignment horizontal="center" vertical="center"/>
    </xf>
    <xf numFmtId="0" fontId="38" fillId="0" borderId="0" xfId="353" applyFont="1" applyAlignment="1">
      <alignment horizontal="center" vertical="top"/>
    </xf>
    <xf numFmtId="0" fontId="39" fillId="27" borderId="0" xfId="353" applyFont="1" applyFill="1" applyAlignment="1">
      <alignment horizontal="left"/>
    </xf>
    <xf numFmtId="0" fontId="35" fillId="27" borderId="0" xfId="353" applyFont="1" applyFill="1" applyAlignment="1">
      <alignment horizontal="left"/>
    </xf>
    <xf numFmtId="0" fontId="41" fillId="0" borderId="15" xfId="353" applyFont="1" applyBorder="1" applyAlignment="1">
      <alignment horizontal="center" vertical="center"/>
    </xf>
    <xf numFmtId="0" fontId="36" fillId="0" borderId="15" xfId="423" applyFont="1" applyBorder="1" applyAlignment="1" applyProtection="1">
      <alignment horizontal="center" vertical="center" wrapText="1"/>
      <protection hidden="1"/>
    </xf>
    <xf numFmtId="0" fontId="38" fillId="26" borderId="15" xfId="353" applyFont="1" applyFill="1" applyBorder="1" applyAlignment="1">
      <alignment horizontal="center" vertical="center" wrapText="1"/>
    </xf>
    <xf numFmtId="49" fontId="41" fillId="0" borderId="15" xfId="353" applyNumberFormat="1" applyFont="1" applyBorder="1" applyAlignment="1">
      <alignment horizontal="center" vertical="center" wrapText="1"/>
    </xf>
    <xf numFmtId="9" fontId="41" fillId="26" borderId="15" xfId="353" applyNumberFormat="1" applyFont="1" applyFill="1" applyBorder="1" applyAlignment="1">
      <alignment horizontal="center" vertical="center" wrapText="1"/>
    </xf>
    <xf numFmtId="0" fontId="41" fillId="28" borderId="0" xfId="353" applyFont="1" applyFill="1" applyAlignment="1">
      <alignment horizontal="center" vertical="center"/>
    </xf>
    <xf numFmtId="2" fontId="41" fillId="0" borderId="0" xfId="353" applyNumberFormat="1" applyFont="1" applyAlignment="1">
      <alignment horizontal="center" vertical="center" wrapText="1"/>
    </xf>
    <xf numFmtId="2" fontId="35" fillId="0" borderId="0" xfId="309" applyNumberFormat="1" applyFont="1" applyAlignment="1">
      <alignment horizontal="center" vertical="center" wrapText="1"/>
    </xf>
    <xf numFmtId="1" fontId="35" fillId="0" borderId="0" xfId="309" applyNumberFormat="1" applyFont="1" applyAlignment="1">
      <alignment horizontal="center" vertical="center" wrapText="1"/>
    </xf>
    <xf numFmtId="0" fontId="39" fillId="0" borderId="0" xfId="353" applyFont="1" applyBorder="1" applyAlignment="1">
      <alignment vertical="center" wrapText="1"/>
    </xf>
    <xf numFmtId="0" fontId="39" fillId="26" borderId="0" xfId="353" applyFont="1" applyFill="1" applyBorder="1" applyAlignment="1">
      <alignment vertical="center"/>
    </xf>
    <xf numFmtId="0" fontId="41" fillId="0" borderId="0" xfId="353" applyFont="1" applyBorder="1" applyAlignment="1">
      <alignment vertical="center" wrapText="1"/>
    </xf>
    <xf numFmtId="49" fontId="41" fillId="0" borderId="0" xfId="353" applyNumberFormat="1" applyFont="1" applyBorder="1" applyAlignment="1">
      <alignment vertical="center" wrapText="1"/>
    </xf>
    <xf numFmtId="49" fontId="41" fillId="0" borderId="0" xfId="353" applyNumberFormat="1" applyFont="1" applyFill="1" applyBorder="1" applyAlignment="1">
      <alignment vertical="top" wrapText="1"/>
    </xf>
    <xf numFmtId="49" fontId="41" fillId="0" borderId="0" xfId="353" applyNumberFormat="1" applyFont="1" applyBorder="1" applyAlignment="1">
      <alignment vertical="center"/>
    </xf>
    <xf numFmtId="0" fontId="41" fillId="0" borderId="0" xfId="353" applyFont="1" applyBorder="1" applyAlignment="1">
      <alignment horizontal="center" vertical="top"/>
    </xf>
    <xf numFmtId="0" fontId="41" fillId="0" borderId="0" xfId="353" applyFont="1" applyBorder="1" applyAlignment="1">
      <alignment horizontal="center" vertical="center" wrapText="1"/>
    </xf>
    <xf numFmtId="9" fontId="41" fillId="26" borderId="0" xfId="353" applyNumberFormat="1" applyFont="1" applyFill="1" applyBorder="1" applyAlignment="1">
      <alignment horizontal="center" vertical="center" wrapText="1"/>
    </xf>
    <xf numFmtId="0" fontId="39" fillId="27" borderId="25" xfId="353" applyFont="1" applyFill="1" applyBorder="1" applyAlignment="1">
      <alignment vertical="center"/>
    </xf>
    <xf numFmtId="0" fontId="39" fillId="27" borderId="25" xfId="353" applyFont="1" applyFill="1" applyBorder="1" applyAlignment="1">
      <alignment vertical="center" wrapText="1"/>
    </xf>
    <xf numFmtId="0" fontId="39" fillId="27" borderId="25" xfId="353" applyFont="1" applyFill="1" applyBorder="1" applyAlignment="1">
      <alignment vertical="top"/>
    </xf>
    <xf numFmtId="0" fontId="39" fillId="27" borderId="25" xfId="353" applyFont="1" applyFill="1" applyBorder="1" applyAlignment="1">
      <alignment wrapText="1"/>
    </xf>
    <xf numFmtId="0" fontId="46" fillId="0" borderId="0" xfId="0" applyFont="1"/>
    <xf numFmtId="0" fontId="46" fillId="0" borderId="0" xfId="0" applyFont="1" applyAlignment="1">
      <alignment wrapText="1"/>
    </xf>
    <xf numFmtId="0" fontId="46" fillId="0" borderId="15" xfId="0" applyFont="1" applyBorder="1" applyAlignment="1">
      <alignment wrapText="1"/>
    </xf>
    <xf numFmtId="0" fontId="46" fillId="0" borderId="15" xfId="0" applyFont="1" applyBorder="1" applyAlignment="1">
      <alignment horizontal="center" vertical="center" wrapText="1"/>
    </xf>
    <xf numFmtId="0" fontId="46" fillId="0" borderId="15" xfId="0" applyFont="1" applyBorder="1" applyAlignment="1">
      <alignment vertical="center" wrapText="1"/>
    </xf>
    <xf numFmtId="0" fontId="46" fillId="0" borderId="0" xfId="0" applyFont="1" applyBorder="1" applyAlignment="1">
      <alignment vertical="center" wrapText="1"/>
    </xf>
    <xf numFmtId="0" fontId="46" fillId="0" borderId="0" xfId="0" applyFont="1" applyBorder="1" applyAlignment="1">
      <alignment vertical="center"/>
    </xf>
    <xf numFmtId="0" fontId="0" fillId="0" borderId="0" xfId="0" applyBorder="1"/>
    <xf numFmtId="0" fontId="35" fillId="0" borderId="0" xfId="309" applyFont="1" applyAlignment="1">
      <alignment horizontal="right" vertical="center"/>
    </xf>
    <xf numFmtId="0" fontId="35" fillId="0" borderId="0" xfId="309" applyFont="1" applyAlignment="1">
      <alignment horizontal="left" wrapText="1"/>
    </xf>
    <xf numFmtId="0" fontId="35" fillId="0" borderId="0" xfId="419" applyFont="1" applyAlignment="1">
      <alignment vertical="center"/>
    </xf>
    <xf numFmtId="0" fontId="35" fillId="0" borderId="0" xfId="419" applyFont="1" applyAlignment="1">
      <alignment horizontal="left" vertical="center"/>
    </xf>
    <xf numFmtId="0" fontId="47" fillId="29" borderId="28" xfId="420" applyNumberFormat="1" applyFont="1" applyFill="1" applyBorder="1" applyAlignment="1">
      <alignment horizontal="center" vertical="center" wrapText="1"/>
    </xf>
    <xf numFmtId="0" fontId="35" fillId="0" borderId="0" xfId="353" applyFont="1" applyFill="1" applyAlignment="1">
      <alignment horizontal="right"/>
    </xf>
    <xf numFmtId="49" fontId="35" fillId="0" borderId="14" xfId="353" applyNumberFormat="1" applyFont="1" applyFill="1" applyBorder="1" applyAlignment="1">
      <alignment horizontal="center"/>
    </xf>
    <xf numFmtId="0" fontId="35" fillId="0" borderId="0" xfId="353" applyFont="1" applyFill="1" applyBorder="1" applyAlignment="1">
      <alignment vertical="center"/>
    </xf>
    <xf numFmtId="0" fontId="35" fillId="0" borderId="0" xfId="353" applyFont="1" applyFill="1" applyBorder="1" applyAlignment="1">
      <alignment vertical="center" wrapText="1"/>
    </xf>
    <xf numFmtId="0" fontId="35" fillId="0" borderId="0" xfId="353" applyFont="1" applyFill="1"/>
    <xf numFmtId="0" fontId="35" fillId="0" borderId="0" xfId="353" applyFont="1" applyFill="1" applyBorder="1" applyAlignment="1">
      <alignment horizontal="left"/>
    </xf>
    <xf numFmtId="49" fontId="35" fillId="0" borderId="0" xfId="353" applyNumberFormat="1" applyFont="1" applyFill="1" applyBorder="1" applyAlignment="1">
      <alignment vertical="center" wrapText="1"/>
    </xf>
    <xf numFmtId="0" fontId="35" fillId="0" borderId="0" xfId="353" applyFont="1" applyFill="1" applyAlignment="1">
      <alignment horizontal="center" vertical="top"/>
    </xf>
    <xf numFmtId="0" fontId="35" fillId="0" borderId="20" xfId="353" applyFont="1" applyFill="1" applyBorder="1" applyAlignment="1">
      <alignment horizontal="center" vertical="center"/>
    </xf>
    <xf numFmtId="0" fontId="35" fillId="0" borderId="15" xfId="353" applyFont="1" applyFill="1" applyBorder="1" applyAlignment="1">
      <alignment horizontal="center" vertical="center"/>
    </xf>
    <xf numFmtId="0" fontId="35" fillId="0" borderId="15" xfId="353" applyFont="1" applyFill="1" applyBorder="1" applyAlignment="1">
      <alignment horizontal="center" vertical="top"/>
    </xf>
    <xf numFmtId="0" fontId="35" fillId="0" borderId="0" xfId="353" applyFont="1" applyFill="1" applyBorder="1" applyAlignment="1">
      <alignment horizontal="center" vertical="center"/>
    </xf>
    <xf numFmtId="49" fontId="35" fillId="0" borderId="15" xfId="353" applyNumberFormat="1" applyFont="1" applyFill="1" applyBorder="1" applyAlignment="1">
      <alignment vertical="center"/>
    </xf>
    <xf numFmtId="0" fontId="35" fillId="0" borderId="15" xfId="353" applyFont="1" applyFill="1" applyBorder="1" applyAlignment="1">
      <alignment horizontal="center" vertical="center" wrapText="1"/>
    </xf>
    <xf numFmtId="0" fontId="35" fillId="0" borderId="15" xfId="353" applyFont="1" applyFill="1" applyBorder="1" applyAlignment="1">
      <alignment vertical="center"/>
    </xf>
    <xf numFmtId="0" fontId="35" fillId="0" borderId="15" xfId="353" applyFont="1" applyFill="1" applyBorder="1" applyAlignment="1">
      <alignment vertical="center" wrapText="1"/>
    </xf>
    <xf numFmtId="0" fontId="35" fillId="0" borderId="15" xfId="353" applyFont="1" applyFill="1" applyBorder="1" applyAlignment="1">
      <alignment horizontal="center" vertical="top" wrapText="1"/>
    </xf>
    <xf numFmtId="49" fontId="35" fillId="0" borderId="15" xfId="353" applyNumberFormat="1" applyFont="1" applyFill="1" applyBorder="1" applyAlignment="1">
      <alignment horizontal="center" vertical="top"/>
    </xf>
    <xf numFmtId="49" fontId="35" fillId="0" borderId="15" xfId="353" applyNumberFormat="1" applyFont="1" applyFill="1" applyBorder="1" applyAlignment="1">
      <alignment horizontal="center" vertical="center"/>
    </xf>
    <xf numFmtId="0" fontId="35" fillId="0" borderId="0" xfId="353" applyFont="1" applyFill="1" applyBorder="1" applyAlignment="1">
      <alignment horizontal="center" vertical="top"/>
    </xf>
    <xf numFmtId="168" fontId="35" fillId="0" borderId="0" xfId="353" applyNumberFormat="1" applyFont="1" applyFill="1" applyBorder="1" applyAlignment="1">
      <alignment horizontal="center" vertical="top"/>
    </xf>
    <xf numFmtId="0" fontId="48" fillId="0" borderId="0" xfId="353" applyFont="1" applyFill="1" applyAlignment="1">
      <alignment horizontal="center"/>
    </xf>
    <xf numFmtId="0" fontId="35" fillId="0" borderId="15" xfId="353" applyFont="1" applyFill="1" applyBorder="1" applyAlignment="1">
      <alignment horizontal="center" vertical="center"/>
    </xf>
    <xf numFmtId="0" fontId="35" fillId="0" borderId="25" xfId="353" applyFont="1" applyFill="1" applyBorder="1" applyAlignment="1">
      <alignment vertical="center"/>
    </xf>
    <xf numFmtId="0" fontId="35" fillId="0" borderId="25" xfId="353" applyFont="1" applyFill="1" applyBorder="1" applyAlignment="1">
      <alignment vertical="center" wrapText="1"/>
    </xf>
    <xf numFmtId="0" fontId="35" fillId="0" borderId="25" xfId="353" applyFont="1" applyFill="1" applyBorder="1" applyAlignment="1">
      <alignment vertical="top"/>
    </xf>
    <xf numFmtId="0" fontId="35" fillId="0" borderId="25" xfId="353" applyFont="1" applyFill="1" applyBorder="1" applyAlignment="1">
      <alignment wrapText="1"/>
    </xf>
    <xf numFmtId="0" fontId="35" fillId="0" borderId="0" xfId="353" applyFont="1" applyFill="1" applyAlignment="1">
      <alignment horizontal="left" wrapText="1"/>
    </xf>
    <xf numFmtId="49" fontId="35" fillId="0" borderId="0" xfId="353" applyNumberFormat="1" applyFont="1" applyFill="1" applyAlignment="1">
      <alignment horizontal="center"/>
    </xf>
    <xf numFmtId="0" fontId="35" fillId="0" borderId="0" xfId="353" applyFont="1" applyFill="1" applyAlignment="1">
      <alignment vertical="top"/>
    </xf>
    <xf numFmtId="0" fontId="49" fillId="0" borderId="25" xfId="348" applyFont="1" applyFill="1" applyBorder="1" applyAlignment="1">
      <alignment vertical="top" wrapText="1"/>
    </xf>
    <xf numFmtId="0" fontId="49" fillId="0" borderId="25" xfId="348" applyFont="1" applyFill="1" applyBorder="1" applyAlignment="1">
      <alignment vertical="center" wrapText="1"/>
    </xf>
    <xf numFmtId="0" fontId="47" fillId="29" borderId="14" xfId="0" applyNumberFormat="1" applyFont="1" applyFill="1" applyBorder="1" applyAlignment="1"/>
    <xf numFmtId="0" fontId="47" fillId="29" borderId="0" xfId="0" applyNumberFormat="1" applyFont="1" applyFill="1" applyBorder="1" applyAlignment="1"/>
    <xf numFmtId="0" fontId="47" fillId="29" borderId="0" xfId="420" applyNumberFormat="1" applyFont="1" applyFill="1" applyBorder="1" applyAlignment="1">
      <alignment horizontal="center" vertical="center" wrapText="1"/>
    </xf>
    <xf numFmtId="0" fontId="47" fillId="29" borderId="21" xfId="0" applyNumberFormat="1" applyFont="1" applyFill="1" applyBorder="1" applyAlignment="1">
      <alignment wrapText="1"/>
    </xf>
    <xf numFmtId="0" fontId="47" fillId="29" borderId="21" xfId="0" applyNumberFormat="1" applyFont="1" applyFill="1" applyBorder="1" applyAlignment="1"/>
    <xf numFmtId="0" fontId="46" fillId="0" borderId="0" xfId="0" applyFont="1" applyBorder="1" applyAlignment="1">
      <alignment horizontal="left" wrapText="1"/>
    </xf>
    <xf numFmtId="0" fontId="46" fillId="0" borderId="0" xfId="0" applyFont="1" applyBorder="1" applyAlignment="1">
      <alignment wrapText="1"/>
    </xf>
    <xf numFmtId="0" fontId="46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/>
    </xf>
    <xf numFmtId="0" fontId="35" fillId="0" borderId="0" xfId="309" applyFont="1" applyBorder="1" applyAlignment="1">
      <alignment horizontal="center" vertical="center"/>
    </xf>
    <xf numFmtId="0" fontId="35" fillId="0" borderId="15" xfId="353" applyFont="1" applyFill="1" applyBorder="1" applyAlignment="1">
      <alignment horizontal="center" vertical="center"/>
    </xf>
    <xf numFmtId="0" fontId="46" fillId="0" borderId="28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/>
    </xf>
    <xf numFmtId="168" fontId="35" fillId="0" borderId="15" xfId="353" applyNumberFormat="1" applyFont="1" applyFill="1" applyBorder="1" applyAlignment="1">
      <alignment horizontal="center" vertical="center"/>
    </xf>
    <xf numFmtId="0" fontId="35" fillId="0" borderId="0" xfId="353" applyFont="1" applyFill="1" applyAlignment="1">
      <alignment horizontal="left"/>
    </xf>
    <xf numFmtId="0" fontId="51" fillId="0" borderId="0" xfId="0" applyFont="1"/>
    <xf numFmtId="4" fontId="52" fillId="0" borderId="0" xfId="0" applyNumberFormat="1" applyFont="1" applyFill="1" applyAlignment="1">
      <alignment horizontal="right" vertical="top" wrapText="1"/>
    </xf>
    <xf numFmtId="4" fontId="52" fillId="0" borderId="0" xfId="0" applyNumberFormat="1" applyFont="1" applyFill="1" applyBorder="1" applyAlignment="1"/>
    <xf numFmtId="4" fontId="52" fillId="0" borderId="0" xfId="0" applyNumberFormat="1" applyFont="1" applyFill="1" applyBorder="1" applyAlignment="1">
      <alignment horizontal="center" wrapText="1"/>
    </xf>
    <xf numFmtId="3" fontId="52" fillId="0" borderId="32" xfId="0" applyNumberFormat="1" applyFont="1" applyBorder="1" applyAlignment="1">
      <alignment horizontal="center" vertical="center" wrapText="1"/>
    </xf>
    <xf numFmtId="3" fontId="52" fillId="0" borderId="34" xfId="0" applyNumberFormat="1" applyFont="1" applyBorder="1" applyAlignment="1">
      <alignment horizontal="center" vertical="center" wrapText="1"/>
    </xf>
    <xf numFmtId="0" fontId="52" fillId="30" borderId="34" xfId="0" applyNumberFormat="1" applyFont="1" applyFill="1" applyBorder="1" applyAlignment="1">
      <alignment horizontal="left" vertical="center" wrapText="1"/>
    </xf>
    <xf numFmtId="3" fontId="52" fillId="30" borderId="34" xfId="0" applyNumberFormat="1" applyFont="1" applyFill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53" fillId="0" borderId="34" xfId="0" applyNumberFormat="1" applyFont="1" applyBorder="1" applyAlignment="1">
      <alignment horizontal="center" vertical="center" wrapText="1"/>
    </xf>
    <xf numFmtId="0" fontId="54" fillId="0" borderId="32" xfId="0" applyFont="1" applyFill="1" applyBorder="1" applyAlignment="1">
      <alignment horizontal="center" vertical="center" wrapText="1"/>
    </xf>
    <xf numFmtId="4" fontId="54" fillId="0" borderId="34" xfId="0" applyNumberFormat="1" applyFont="1" applyFill="1" applyBorder="1" applyAlignment="1">
      <alignment horizontal="center" vertical="center" wrapText="1"/>
    </xf>
    <xf numFmtId="4" fontId="36" fillId="0" borderId="0" xfId="0" applyNumberFormat="1" applyFont="1" applyFill="1" applyAlignment="1">
      <alignment vertical="center"/>
    </xf>
    <xf numFmtId="4" fontId="55" fillId="0" borderId="0" xfId="0" applyNumberFormat="1" applyFont="1" applyFill="1"/>
    <xf numFmtId="4" fontId="51" fillId="0" borderId="0" xfId="0" applyNumberFormat="1" applyFont="1"/>
    <xf numFmtId="4" fontId="52" fillId="0" borderId="0" xfId="0" applyNumberFormat="1" applyFont="1" applyFill="1"/>
    <xf numFmtId="0" fontId="51" fillId="0" borderId="34" xfId="0" applyFont="1" applyBorder="1"/>
    <xf numFmtId="0" fontId="51" fillId="29" borderId="34" xfId="0" applyFont="1" applyFill="1" applyBorder="1" applyAlignment="1"/>
    <xf numFmtId="0" fontId="51" fillId="29" borderId="34" xfId="0" applyFont="1" applyFill="1" applyBorder="1"/>
    <xf numFmtId="4" fontId="51" fillId="29" borderId="34" xfId="0" applyNumberFormat="1" applyFont="1" applyFill="1" applyBorder="1" applyAlignment="1"/>
    <xf numFmtId="4" fontId="51" fillId="29" borderId="34" xfId="0" applyNumberFormat="1" applyFont="1" applyFill="1" applyBorder="1"/>
    <xf numFmtId="49" fontId="53" fillId="0" borderId="19" xfId="0" applyNumberFormat="1" applyFont="1" applyBorder="1" applyAlignment="1">
      <alignment horizontal="center" vertical="center" wrapText="1"/>
    </xf>
    <xf numFmtId="164" fontId="51" fillId="0" borderId="0" xfId="424" applyFont="1"/>
    <xf numFmtId="0" fontId="47" fillId="29" borderId="34" xfId="420" applyNumberFormat="1" applyFont="1" applyFill="1" applyBorder="1" applyAlignment="1">
      <alignment horizontal="center" vertical="center" wrapText="1"/>
    </xf>
    <xf numFmtId="0" fontId="47" fillId="29" borderId="33" xfId="0" applyNumberFormat="1" applyFont="1" applyFill="1" applyBorder="1" applyAlignment="1">
      <alignment wrapText="1"/>
    </xf>
    <xf numFmtId="3" fontId="52" fillId="0" borderId="36" xfId="0" applyNumberFormat="1" applyFont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/>
    </xf>
    <xf numFmtId="4" fontId="36" fillId="0" borderId="36" xfId="0" applyNumberFormat="1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 wrapText="1"/>
    </xf>
    <xf numFmtId="3" fontId="52" fillId="0" borderId="35" xfId="0" applyNumberFormat="1" applyFont="1" applyBorder="1" applyAlignment="1">
      <alignment horizontal="center" vertical="center" wrapText="1"/>
    </xf>
    <xf numFmtId="0" fontId="52" fillId="30" borderId="35" xfId="0" applyNumberFormat="1" applyFont="1" applyFill="1" applyBorder="1" applyAlignment="1">
      <alignment horizontal="left" vertical="center" wrapText="1"/>
    </xf>
    <xf numFmtId="4" fontId="52" fillId="0" borderId="40" xfId="0" applyNumberFormat="1" applyFont="1" applyFill="1" applyBorder="1" applyAlignment="1">
      <alignment horizontal="center" vertical="center" textRotation="90" wrapText="1"/>
    </xf>
    <xf numFmtId="4" fontId="52" fillId="0" borderId="36" xfId="0" applyNumberFormat="1" applyFont="1" applyFill="1" applyBorder="1" applyAlignment="1">
      <alignment horizontal="center" vertical="center" textRotation="90" wrapText="1"/>
    </xf>
    <xf numFmtId="169" fontId="52" fillId="0" borderId="36" xfId="0" applyNumberFormat="1" applyFont="1" applyFill="1" applyBorder="1" applyAlignment="1">
      <alignment horizontal="center" vertical="center" textRotation="90" wrapText="1"/>
    </xf>
    <xf numFmtId="0" fontId="52" fillId="30" borderId="40" xfId="0" applyNumberFormat="1" applyFont="1" applyFill="1" applyBorder="1" applyAlignment="1">
      <alignment horizontal="center" vertical="center" wrapText="1"/>
    </xf>
    <xf numFmtId="0" fontId="52" fillId="30" borderId="36" xfId="0" applyNumberFormat="1" applyFont="1" applyFill="1" applyBorder="1" applyAlignment="1">
      <alignment horizontal="center" vertical="center" wrapText="1"/>
    </xf>
    <xf numFmtId="169" fontId="52" fillId="0" borderId="40" xfId="0" applyNumberFormat="1" applyFont="1" applyFill="1" applyBorder="1" applyAlignment="1">
      <alignment horizontal="center" vertical="center" wrapText="1"/>
    </xf>
    <xf numFmtId="164" fontId="52" fillId="0" borderId="36" xfId="424" applyFont="1" applyFill="1" applyBorder="1" applyAlignment="1">
      <alignment horizontal="center" vertical="center" wrapText="1"/>
    </xf>
    <xf numFmtId="0" fontId="36" fillId="30" borderId="40" xfId="0" applyFont="1" applyFill="1" applyBorder="1" applyAlignment="1">
      <alignment horizontal="center" vertical="center"/>
    </xf>
    <xf numFmtId="0" fontId="36" fillId="30" borderId="36" xfId="0" applyFont="1" applyFill="1" applyBorder="1" applyAlignment="1">
      <alignment horizontal="center" vertical="center"/>
    </xf>
    <xf numFmtId="169" fontId="36" fillId="0" borderId="40" xfId="0" applyNumberFormat="1" applyFont="1" applyFill="1" applyBorder="1" applyAlignment="1">
      <alignment horizontal="center" vertical="center" wrapText="1"/>
    </xf>
    <xf numFmtId="0" fontId="52" fillId="30" borderId="40" xfId="0" applyNumberFormat="1" applyFont="1" applyFill="1" applyBorder="1" applyAlignment="1">
      <alignment horizontal="left" vertical="center" wrapText="1"/>
    </xf>
    <xf numFmtId="0" fontId="52" fillId="30" borderId="36" xfId="0" applyNumberFormat="1" applyFont="1" applyFill="1" applyBorder="1" applyAlignment="1">
      <alignment horizontal="left" vertical="center" wrapText="1"/>
    </xf>
    <xf numFmtId="170" fontId="36" fillId="0" borderId="40" xfId="0" applyNumberFormat="1" applyFont="1" applyFill="1" applyBorder="1" applyAlignment="1">
      <alignment horizontal="center" vertical="center"/>
    </xf>
    <xf numFmtId="4" fontId="36" fillId="30" borderId="40" xfId="0" applyNumberFormat="1" applyFont="1" applyFill="1" applyBorder="1" applyAlignment="1">
      <alignment horizontal="center" vertical="center"/>
    </xf>
    <xf numFmtId="4" fontId="36" fillId="30" borderId="36" xfId="0" applyNumberFormat="1" applyFont="1" applyFill="1" applyBorder="1" applyAlignment="1">
      <alignment horizontal="center" vertical="center"/>
    </xf>
    <xf numFmtId="4" fontId="54" fillId="0" borderId="41" xfId="0" applyNumberFormat="1" applyFont="1" applyFill="1" applyBorder="1" applyAlignment="1">
      <alignment horizontal="center" vertical="center" wrapText="1"/>
    </xf>
    <xf numFmtId="4" fontId="54" fillId="0" borderId="42" xfId="0" applyNumberFormat="1" applyFont="1" applyFill="1" applyBorder="1" applyAlignment="1">
      <alignment horizontal="center" vertical="center" wrapText="1"/>
    </xf>
    <xf numFmtId="4" fontId="52" fillId="0" borderId="40" xfId="0" applyNumberFormat="1" applyFont="1" applyBorder="1" applyAlignment="1">
      <alignment horizontal="center" vertical="center" textRotation="90" wrapText="1"/>
    </xf>
    <xf numFmtId="4" fontId="52" fillId="0" borderId="36" xfId="0" applyNumberFormat="1" applyFont="1" applyBorder="1" applyAlignment="1">
      <alignment horizontal="center" vertical="center" textRotation="90" wrapText="1"/>
    </xf>
    <xf numFmtId="169" fontId="52" fillId="0" borderId="36" xfId="0" applyNumberFormat="1" applyFont="1" applyBorder="1" applyAlignment="1">
      <alignment horizontal="center" vertical="center" textRotation="90" wrapText="1"/>
    </xf>
    <xf numFmtId="3" fontId="52" fillId="0" borderId="40" xfId="0" applyNumberFormat="1" applyFont="1" applyBorder="1" applyAlignment="1">
      <alignment horizontal="center" vertical="center" wrapText="1"/>
    </xf>
    <xf numFmtId="0" fontId="52" fillId="0" borderId="36" xfId="0" applyNumberFormat="1" applyFont="1" applyBorder="1" applyAlignment="1">
      <alignment horizontal="center" vertical="center" wrapText="1"/>
    </xf>
    <xf numFmtId="169" fontId="52" fillId="0" borderId="40" xfId="0" applyNumberFormat="1" applyFont="1" applyBorder="1" applyAlignment="1">
      <alignment horizontal="center" vertical="center" wrapText="1"/>
    </xf>
    <xf numFmtId="3" fontId="52" fillId="30" borderId="35" xfId="0" applyNumberFormat="1" applyFont="1" applyFill="1" applyBorder="1" applyAlignment="1">
      <alignment horizontal="center" vertical="center" wrapText="1"/>
    </xf>
    <xf numFmtId="4" fontId="54" fillId="0" borderId="35" xfId="0" applyNumberFormat="1" applyFont="1" applyFill="1" applyBorder="1" applyAlignment="1">
      <alignment horizontal="center" vertical="center" wrapText="1"/>
    </xf>
    <xf numFmtId="3" fontId="52" fillId="30" borderId="40" xfId="0" applyNumberFormat="1" applyFont="1" applyFill="1" applyBorder="1" applyAlignment="1">
      <alignment horizontal="center" vertical="center" wrapText="1"/>
    </xf>
    <xf numFmtId="3" fontId="52" fillId="30" borderId="36" xfId="0" applyNumberFormat="1" applyFont="1" applyFill="1" applyBorder="1" applyAlignment="1">
      <alignment horizontal="center" vertical="center" wrapText="1"/>
    </xf>
    <xf numFmtId="170" fontId="36" fillId="30" borderId="40" xfId="0" applyNumberFormat="1" applyFont="1" applyFill="1" applyBorder="1" applyAlignment="1">
      <alignment horizontal="center" vertical="center"/>
    </xf>
    <xf numFmtId="164" fontId="52" fillId="30" borderId="36" xfId="424" applyFont="1" applyFill="1" applyBorder="1" applyAlignment="1">
      <alignment horizontal="center" vertical="center" wrapText="1"/>
    </xf>
    <xf numFmtId="4" fontId="36" fillId="31" borderId="36" xfId="0" applyNumberFormat="1" applyFont="1" applyFill="1" applyBorder="1" applyAlignment="1">
      <alignment horizontal="center" vertical="center"/>
    </xf>
    <xf numFmtId="4" fontId="52" fillId="0" borderId="0" xfId="0" applyNumberFormat="1" applyFont="1" applyFill="1" applyBorder="1" applyAlignment="1">
      <alignment horizontal="right"/>
    </xf>
    <xf numFmtId="0" fontId="35" fillId="0" borderId="15" xfId="353" applyFont="1" applyFill="1" applyBorder="1" applyAlignment="1">
      <alignment horizontal="center" vertical="center"/>
    </xf>
    <xf numFmtId="171" fontId="51" fillId="0" borderId="0" xfId="0" applyNumberFormat="1" applyFont="1"/>
    <xf numFmtId="164" fontId="36" fillId="0" borderId="0" xfId="424" applyFont="1" applyFill="1" applyAlignment="1">
      <alignment vertical="center"/>
    </xf>
    <xf numFmtId="4" fontId="56" fillId="0" borderId="0" xfId="0" applyNumberFormat="1" applyFont="1"/>
    <xf numFmtId="0" fontId="56" fillId="0" borderId="0" xfId="0" applyFont="1"/>
    <xf numFmtId="0" fontId="52" fillId="0" borderId="36" xfId="0" applyFont="1" applyFill="1" applyBorder="1" applyAlignment="1">
      <alignment horizontal="center" vertical="center"/>
    </xf>
    <xf numFmtId="43" fontId="52" fillId="32" borderId="40" xfId="424" applyNumberFormat="1" applyFont="1" applyFill="1" applyBorder="1" applyAlignment="1">
      <alignment horizontal="center" vertical="center" wrapText="1"/>
    </xf>
    <xf numFmtId="170" fontId="36" fillId="32" borderId="40" xfId="0" applyNumberFormat="1" applyFont="1" applyFill="1" applyBorder="1" applyAlignment="1">
      <alignment horizontal="center" vertical="center"/>
    </xf>
    <xf numFmtId="3" fontId="52" fillId="32" borderId="40" xfId="0" applyNumberFormat="1" applyFont="1" applyFill="1" applyBorder="1" applyAlignment="1">
      <alignment horizontal="center" vertical="center" wrapText="1"/>
    </xf>
    <xf numFmtId="0" fontId="39" fillId="26" borderId="0" xfId="309" applyFont="1" applyFill="1" applyAlignment="1">
      <alignment horizontal="left" wrapText="1"/>
    </xf>
    <xf numFmtId="0" fontId="39" fillId="26" borderId="0" xfId="309" applyFont="1" applyFill="1" applyAlignment="1">
      <alignment horizontal="left"/>
    </xf>
    <xf numFmtId="0" fontId="35" fillId="0" borderId="0" xfId="309" applyFont="1" applyAlignment="1">
      <alignment horizontal="right" wrapText="1"/>
    </xf>
    <xf numFmtId="0" fontId="35" fillId="0" borderId="0" xfId="309" applyFont="1" applyAlignment="1">
      <alignment horizontal="right" vertical="center"/>
    </xf>
    <xf numFmtId="0" fontId="35" fillId="0" borderId="0" xfId="309" applyFont="1" applyAlignment="1">
      <alignment horizontal="left" wrapText="1"/>
    </xf>
    <xf numFmtId="0" fontId="38" fillId="0" borderId="0" xfId="309" applyFont="1" applyAlignment="1">
      <alignment horizontal="center" vertical="center" wrapText="1"/>
    </xf>
    <xf numFmtId="0" fontId="35" fillId="0" borderId="0" xfId="309" applyFont="1" applyAlignment="1">
      <alignment horizontal="left"/>
    </xf>
    <xf numFmtId="0" fontId="35" fillId="0" borderId="0" xfId="309" applyFont="1" applyAlignment="1">
      <alignment horizontal="center"/>
    </xf>
    <xf numFmtId="0" fontId="35" fillId="0" borderId="0" xfId="309" applyFont="1" applyAlignment="1">
      <alignment horizontal="left" vertical="center" wrapText="1"/>
    </xf>
    <xf numFmtId="0" fontId="37" fillId="0" borderId="0" xfId="309" applyFont="1" applyAlignment="1">
      <alignment horizontal="center" wrapText="1"/>
    </xf>
    <xf numFmtId="0" fontId="49" fillId="0" borderId="20" xfId="348" applyFont="1" applyFill="1" applyBorder="1" applyAlignment="1">
      <alignment horizontal="center" vertical="center" wrapText="1"/>
    </xf>
    <xf numFmtId="0" fontId="49" fillId="0" borderId="21" xfId="348" applyFont="1" applyFill="1" applyBorder="1" applyAlignment="1">
      <alignment horizontal="center" vertical="center" wrapText="1"/>
    </xf>
    <xf numFmtId="0" fontId="49" fillId="0" borderId="22" xfId="348" applyFont="1" applyFill="1" applyBorder="1" applyAlignment="1">
      <alignment horizontal="center" vertical="center" wrapText="1"/>
    </xf>
    <xf numFmtId="0" fontId="35" fillId="0" borderId="0" xfId="353" applyFont="1" applyFill="1" applyBorder="1" applyAlignment="1">
      <alignment horizontal="center" vertical="center"/>
    </xf>
    <xf numFmtId="0" fontId="49" fillId="0" borderId="23" xfId="348" applyFont="1" applyFill="1" applyBorder="1" applyAlignment="1">
      <alignment horizontal="center" vertical="center" wrapText="1"/>
    </xf>
    <xf numFmtId="0" fontId="49" fillId="0" borderId="29" xfId="348" applyFont="1" applyFill="1" applyBorder="1" applyAlignment="1">
      <alignment horizontal="center" vertical="center" wrapText="1"/>
    </xf>
    <xf numFmtId="0" fontId="49" fillId="0" borderId="24" xfId="348" applyFont="1" applyFill="1" applyBorder="1" applyAlignment="1">
      <alignment horizontal="center" vertical="center" wrapText="1"/>
    </xf>
    <xf numFmtId="0" fontId="49" fillId="0" borderId="25" xfId="348" applyFont="1" applyFill="1" applyBorder="1" applyAlignment="1">
      <alignment horizontal="center" vertical="center" wrapText="1"/>
    </xf>
    <xf numFmtId="0" fontId="49" fillId="0" borderId="0" xfId="348" applyFont="1" applyFill="1" applyBorder="1" applyAlignment="1">
      <alignment horizontal="center" vertical="center" wrapText="1"/>
    </xf>
    <xf numFmtId="0" fontId="49" fillId="0" borderId="17" xfId="348" applyFont="1" applyFill="1" applyBorder="1" applyAlignment="1">
      <alignment horizontal="center" vertical="center" wrapText="1"/>
    </xf>
    <xf numFmtId="0" fontId="49" fillId="0" borderId="26" xfId="348" applyFont="1" applyFill="1" applyBorder="1" applyAlignment="1">
      <alignment horizontal="center" vertical="center" wrapText="1"/>
    </xf>
    <xf numFmtId="0" fontId="49" fillId="0" borderId="14" xfId="348" applyFont="1" applyFill="1" applyBorder="1" applyAlignment="1">
      <alignment horizontal="center" vertical="center" wrapText="1"/>
    </xf>
    <xf numFmtId="0" fontId="49" fillId="0" borderId="27" xfId="348" applyFont="1" applyFill="1" applyBorder="1" applyAlignment="1">
      <alignment horizontal="center" vertical="center" wrapText="1"/>
    </xf>
    <xf numFmtId="0" fontId="35" fillId="0" borderId="23" xfId="353" applyFont="1" applyFill="1" applyBorder="1" applyAlignment="1">
      <alignment horizontal="center" vertical="center"/>
    </xf>
    <xf numFmtId="0" fontId="35" fillId="0" borderId="24" xfId="353" applyFont="1" applyFill="1" applyBorder="1" applyAlignment="1">
      <alignment horizontal="center" vertical="center"/>
    </xf>
    <xf numFmtId="0" fontId="35" fillId="0" borderId="25" xfId="353" applyFont="1" applyFill="1" applyBorder="1" applyAlignment="1">
      <alignment horizontal="center" vertical="center"/>
    </xf>
    <xf numFmtId="0" fontId="35" fillId="0" borderId="17" xfId="353" applyFont="1" applyFill="1" applyBorder="1" applyAlignment="1">
      <alignment horizontal="center" vertical="center"/>
    </xf>
    <xf numFmtId="0" fontId="35" fillId="0" borderId="26" xfId="353" applyFont="1" applyFill="1" applyBorder="1" applyAlignment="1">
      <alignment horizontal="center" vertical="center"/>
    </xf>
    <xf numFmtId="0" fontId="35" fillId="0" borderId="27" xfId="353" applyFont="1" applyFill="1" applyBorder="1" applyAlignment="1">
      <alignment horizontal="center" vertical="center"/>
    </xf>
    <xf numFmtId="0" fontId="49" fillId="0" borderId="0" xfId="348" applyFont="1" applyFill="1" applyAlignment="1">
      <alignment horizontal="center"/>
    </xf>
    <xf numFmtId="0" fontId="49" fillId="0" borderId="20" xfId="348" applyFont="1" applyFill="1" applyBorder="1" applyAlignment="1">
      <alignment horizontal="center" vertical="top" wrapText="1"/>
    </xf>
    <xf numFmtId="0" fontId="49" fillId="0" borderId="21" xfId="348" applyFont="1" applyFill="1" applyBorder="1" applyAlignment="1">
      <alignment horizontal="center" vertical="top" wrapText="1"/>
    </xf>
    <xf numFmtId="0" fontId="49" fillId="0" borderId="22" xfId="348" applyFont="1" applyFill="1" applyBorder="1" applyAlignment="1">
      <alignment horizontal="center" vertical="top" wrapText="1"/>
    </xf>
    <xf numFmtId="0" fontId="35" fillId="0" borderId="0" xfId="353" applyFont="1" applyFill="1" applyBorder="1" applyAlignment="1">
      <alignment horizontal="center" vertical="top" wrapText="1"/>
    </xf>
    <xf numFmtId="0" fontId="35" fillId="0" borderId="0" xfId="353" applyFont="1" applyFill="1" applyBorder="1" applyAlignment="1">
      <alignment horizontal="center" vertical="top"/>
    </xf>
    <xf numFmtId="0" fontId="35" fillId="0" borderId="15" xfId="353" applyFont="1" applyFill="1" applyBorder="1" applyAlignment="1">
      <alignment horizontal="center" vertical="top" wrapText="1"/>
    </xf>
    <xf numFmtId="0" fontId="35" fillId="0" borderId="20" xfId="353" applyFont="1" applyFill="1" applyBorder="1" applyAlignment="1">
      <alignment horizontal="center" vertical="top" wrapText="1"/>
    </xf>
    <xf numFmtId="0" fontId="35" fillId="0" borderId="15" xfId="353" applyFont="1" applyFill="1" applyBorder="1" applyAlignment="1">
      <alignment horizontal="center" vertical="top"/>
    </xf>
    <xf numFmtId="0" fontId="35" fillId="0" borderId="20" xfId="353" applyFont="1" applyFill="1" applyBorder="1" applyAlignment="1">
      <alignment horizontal="center" vertical="top"/>
    </xf>
    <xf numFmtId="0" fontId="35" fillId="0" borderId="0" xfId="353" applyFont="1" applyFill="1" applyAlignment="1">
      <alignment horizontal="left" wrapText="1"/>
    </xf>
    <xf numFmtId="0" fontId="35" fillId="0" borderId="15" xfId="353" applyFont="1" applyFill="1" applyBorder="1" applyAlignment="1">
      <alignment horizontal="center"/>
    </xf>
    <xf numFmtId="0" fontId="35" fillId="0" borderId="15" xfId="353" applyFont="1" applyFill="1" applyBorder="1" applyAlignment="1">
      <alignment horizontal="left" vertical="center" wrapText="1"/>
    </xf>
    <xf numFmtId="49" fontId="35" fillId="0" borderId="15" xfId="353" applyNumberFormat="1" applyFont="1" applyFill="1" applyBorder="1" applyAlignment="1">
      <alignment horizontal="center" vertical="center" wrapText="1"/>
    </xf>
    <xf numFmtId="0" fontId="35" fillId="0" borderId="15" xfId="353" applyFont="1" applyFill="1" applyBorder="1" applyAlignment="1">
      <alignment horizontal="center" wrapText="1"/>
    </xf>
    <xf numFmtId="0" fontId="35" fillId="0" borderId="20" xfId="353" applyFont="1" applyFill="1" applyBorder="1" applyAlignment="1">
      <alignment horizontal="center" wrapText="1"/>
    </xf>
    <xf numFmtId="49" fontId="35" fillId="0" borderId="15" xfId="353" applyNumberFormat="1" applyFont="1" applyFill="1" applyBorder="1" applyAlignment="1">
      <alignment horizontal="center" vertical="top"/>
    </xf>
    <xf numFmtId="0" fontId="35" fillId="0" borderId="0" xfId="353" applyFont="1" applyFill="1" applyAlignment="1">
      <alignment horizontal="left" vertical="center" wrapText="1"/>
    </xf>
    <xf numFmtId="0" fontId="35" fillId="0" borderId="17" xfId="353" applyFont="1" applyFill="1" applyBorder="1" applyAlignment="1">
      <alignment horizontal="left" vertical="center" wrapText="1"/>
    </xf>
    <xf numFmtId="0" fontId="37" fillId="0" borderId="0" xfId="353" applyFont="1" applyFill="1" applyAlignment="1">
      <alignment horizontal="left" wrapText="1"/>
    </xf>
    <xf numFmtId="0" fontId="37" fillId="0" borderId="17" xfId="353" applyFont="1" applyFill="1" applyBorder="1" applyAlignment="1">
      <alignment horizontal="left" wrapText="1"/>
    </xf>
    <xf numFmtId="49" fontId="35" fillId="0" borderId="0" xfId="353" applyNumberFormat="1" applyFont="1" applyFill="1" applyBorder="1" applyAlignment="1">
      <alignment horizontal="center" vertical="center" wrapText="1"/>
    </xf>
    <xf numFmtId="49" fontId="35" fillId="0" borderId="0" xfId="353" applyNumberFormat="1" applyFont="1" applyFill="1" applyBorder="1" applyAlignment="1">
      <alignment horizontal="center" vertical="center"/>
    </xf>
    <xf numFmtId="0" fontId="35" fillId="0" borderId="15" xfId="353" applyFont="1" applyFill="1" applyBorder="1" applyAlignment="1">
      <alignment horizontal="center" vertical="center" wrapText="1"/>
    </xf>
    <xf numFmtId="49" fontId="35" fillId="0" borderId="16" xfId="421" applyNumberFormat="1" applyFont="1" applyFill="1" applyBorder="1" applyAlignment="1">
      <alignment horizontal="center" vertical="top" wrapText="1"/>
    </xf>
    <xf numFmtId="49" fontId="35" fillId="0" borderId="18" xfId="421" applyNumberFormat="1" applyFont="1" applyFill="1" applyBorder="1" applyAlignment="1">
      <alignment horizontal="center" vertical="top" wrapText="1"/>
    </xf>
    <xf numFmtId="49" fontId="35" fillId="0" borderId="19" xfId="421" applyNumberFormat="1" applyFont="1" applyFill="1" applyBorder="1" applyAlignment="1">
      <alignment horizontal="center" vertical="top" wrapText="1"/>
    </xf>
    <xf numFmtId="49" fontId="35" fillId="0" borderId="15" xfId="353" applyNumberFormat="1" applyFont="1" applyFill="1" applyBorder="1" applyAlignment="1">
      <alignment horizontal="center" vertical="center"/>
    </xf>
    <xf numFmtId="49" fontId="35" fillId="0" borderId="0" xfId="421" applyNumberFormat="1" applyFont="1" applyFill="1" applyBorder="1" applyAlignment="1">
      <alignment horizontal="center" vertical="top" wrapText="1"/>
    </xf>
    <xf numFmtId="49" fontId="47" fillId="29" borderId="16" xfId="420" applyNumberFormat="1" applyFont="1" applyFill="1" applyBorder="1" applyAlignment="1">
      <alignment horizontal="center" vertical="center"/>
    </xf>
    <xf numFmtId="49" fontId="47" fillId="29" borderId="18" xfId="420" applyNumberFormat="1" applyFont="1" applyFill="1" applyBorder="1" applyAlignment="1">
      <alignment horizontal="center" vertical="center"/>
    </xf>
    <xf numFmtId="49" fontId="47" fillId="29" borderId="19" xfId="420" applyNumberFormat="1" applyFont="1" applyFill="1" applyBorder="1" applyAlignment="1">
      <alignment horizontal="center" vertical="center"/>
    </xf>
    <xf numFmtId="0" fontId="35" fillId="0" borderId="0" xfId="353" applyFont="1" applyFill="1" applyAlignment="1">
      <alignment horizontal="center"/>
    </xf>
    <xf numFmtId="0" fontId="35" fillId="0" borderId="16" xfId="353" applyFont="1" applyFill="1" applyBorder="1" applyAlignment="1">
      <alignment horizontal="center" vertical="center" wrapText="1"/>
    </xf>
    <xf numFmtId="0" fontId="35" fillId="0" borderId="18" xfId="353" applyFont="1" applyFill="1" applyBorder="1" applyAlignment="1">
      <alignment horizontal="center" vertical="center" wrapText="1"/>
    </xf>
    <xf numFmtId="0" fontId="35" fillId="0" borderId="19" xfId="353" applyFont="1" applyFill="1" applyBorder="1" applyAlignment="1">
      <alignment horizontal="center" vertical="center" wrapText="1"/>
    </xf>
    <xf numFmtId="0" fontId="35" fillId="0" borderId="20" xfId="353" applyFont="1" applyFill="1" applyBorder="1" applyAlignment="1">
      <alignment horizontal="center" vertical="center" wrapText="1"/>
    </xf>
    <xf numFmtId="0" fontId="35" fillId="0" borderId="21" xfId="353" applyFont="1" applyFill="1" applyBorder="1" applyAlignment="1">
      <alignment horizontal="center" vertical="center" wrapText="1"/>
    </xf>
    <xf numFmtId="0" fontId="35" fillId="0" borderId="22" xfId="353" applyFont="1" applyFill="1" applyBorder="1" applyAlignment="1">
      <alignment horizontal="center" vertical="center" wrapText="1"/>
    </xf>
    <xf numFmtId="0" fontId="35" fillId="0" borderId="23" xfId="353" applyFont="1" applyFill="1" applyBorder="1" applyAlignment="1">
      <alignment horizontal="center" vertical="center" wrapText="1"/>
    </xf>
    <xf numFmtId="0" fontId="35" fillId="0" borderId="25" xfId="353" applyFont="1" applyFill="1" applyBorder="1" applyAlignment="1">
      <alignment horizontal="center" vertical="center" wrapText="1"/>
    </xf>
    <xf numFmtId="0" fontId="35" fillId="0" borderId="26" xfId="353" applyFont="1" applyFill="1" applyBorder="1" applyAlignment="1">
      <alignment horizontal="center" vertical="center" wrapText="1"/>
    </xf>
    <xf numFmtId="0" fontId="35" fillId="0" borderId="15" xfId="353" applyFont="1" applyFill="1" applyBorder="1" applyAlignment="1">
      <alignment horizontal="center" vertical="center"/>
    </xf>
    <xf numFmtId="0" fontId="35" fillId="0" borderId="20" xfId="353" applyFont="1" applyFill="1" applyBorder="1" applyAlignment="1">
      <alignment horizontal="center" vertical="center"/>
    </xf>
    <xf numFmtId="0" fontId="47" fillId="29" borderId="21" xfId="0" applyNumberFormat="1" applyFont="1" applyFill="1" applyBorder="1" applyAlignment="1">
      <alignment horizontal="left"/>
    </xf>
    <xf numFmtId="0" fontId="37" fillId="0" borderId="0" xfId="353" applyFont="1" applyFill="1" applyAlignment="1">
      <alignment horizontal="left" vertical="top" wrapText="1"/>
    </xf>
    <xf numFmtId="0" fontId="37" fillId="0" borderId="17" xfId="353" applyFont="1" applyFill="1" applyBorder="1" applyAlignment="1">
      <alignment horizontal="left" vertical="top" wrapText="1"/>
    </xf>
    <xf numFmtId="0" fontId="35" fillId="0" borderId="0" xfId="353" applyFont="1" applyFill="1" applyAlignment="1">
      <alignment horizontal="left"/>
    </xf>
    <xf numFmtId="0" fontId="35" fillId="0" borderId="17" xfId="353" applyFont="1" applyFill="1" applyBorder="1" applyAlignment="1">
      <alignment horizontal="left"/>
    </xf>
    <xf numFmtId="0" fontId="37" fillId="0" borderId="0" xfId="353" applyFont="1" applyFill="1" applyAlignment="1">
      <alignment horizontal="left"/>
    </xf>
    <xf numFmtId="0" fontId="37" fillId="0" borderId="17" xfId="353" applyFont="1" applyFill="1" applyBorder="1" applyAlignment="1">
      <alignment horizontal="left"/>
    </xf>
    <xf numFmtId="0" fontId="49" fillId="0" borderId="29" xfId="348" applyFont="1" applyFill="1" applyBorder="1" applyAlignment="1">
      <alignment horizontal="center"/>
    </xf>
    <xf numFmtId="0" fontId="47" fillId="29" borderId="14" xfId="0" applyNumberFormat="1" applyFont="1" applyFill="1" applyBorder="1" applyAlignment="1">
      <alignment horizontal="left"/>
    </xf>
    <xf numFmtId="0" fontId="47" fillId="29" borderId="21" xfId="0" applyNumberFormat="1" applyFont="1" applyFill="1" applyBorder="1" applyAlignment="1">
      <alignment horizontal="left" wrapText="1"/>
    </xf>
    <xf numFmtId="0" fontId="47" fillId="29" borderId="33" xfId="0" applyNumberFormat="1" applyFont="1" applyFill="1" applyBorder="1" applyAlignment="1">
      <alignment horizontal="left" wrapText="1"/>
    </xf>
    <xf numFmtId="0" fontId="39" fillId="0" borderId="0" xfId="353" applyFont="1" applyAlignment="1">
      <alignment horizontal="center"/>
    </xf>
    <xf numFmtId="49" fontId="41" fillId="0" borderId="15" xfId="353" applyNumberFormat="1" applyFont="1" applyBorder="1" applyAlignment="1">
      <alignment horizontal="center" vertical="center" wrapText="1"/>
    </xf>
    <xf numFmtId="0" fontId="41" fillId="0" borderId="16" xfId="353" applyFont="1" applyBorder="1" applyAlignment="1">
      <alignment horizontal="center" vertical="center" wrapText="1"/>
    </xf>
    <xf numFmtId="0" fontId="41" fillId="0" borderId="18" xfId="353" applyFont="1" applyBorder="1" applyAlignment="1">
      <alignment horizontal="center" vertical="center" wrapText="1"/>
    </xf>
    <xf numFmtId="0" fontId="41" fillId="0" borderId="19" xfId="353" applyFont="1" applyBorder="1" applyAlignment="1">
      <alignment horizontal="center" vertical="center" wrapText="1"/>
    </xf>
    <xf numFmtId="49" fontId="41" fillId="0" borderId="16" xfId="353" applyNumberFormat="1" applyFont="1" applyBorder="1" applyAlignment="1">
      <alignment horizontal="center" vertical="center" wrapText="1"/>
    </xf>
    <xf numFmtId="49" fontId="41" fillId="0" borderId="18" xfId="353" applyNumberFormat="1" applyFont="1" applyBorder="1" applyAlignment="1">
      <alignment horizontal="center" vertical="center" wrapText="1"/>
    </xf>
    <xf numFmtId="49" fontId="41" fillId="0" borderId="19" xfId="353" applyNumberFormat="1" applyFont="1" applyBorder="1" applyAlignment="1">
      <alignment horizontal="center" vertical="center" wrapText="1"/>
    </xf>
    <xf numFmtId="49" fontId="41" fillId="0" borderId="16" xfId="353" applyNumberFormat="1" applyFont="1" applyFill="1" applyBorder="1" applyAlignment="1">
      <alignment horizontal="center" vertical="top" wrapText="1"/>
    </xf>
    <xf numFmtId="49" fontId="41" fillId="0" borderId="18" xfId="353" applyNumberFormat="1" applyFont="1" applyFill="1" applyBorder="1" applyAlignment="1">
      <alignment horizontal="center" vertical="top" wrapText="1"/>
    </xf>
    <xf numFmtId="49" fontId="41" fillId="0" borderId="19" xfId="353" applyNumberFormat="1" applyFont="1" applyFill="1" applyBorder="1" applyAlignment="1">
      <alignment horizontal="center" vertical="top" wrapText="1"/>
    </xf>
    <xf numFmtId="49" fontId="38" fillId="0" borderId="15" xfId="353" applyNumberFormat="1" applyFont="1" applyBorder="1" applyAlignment="1">
      <alignment horizontal="center" vertical="center"/>
    </xf>
    <xf numFmtId="0" fontId="41" fillId="0" borderId="15" xfId="353" applyFont="1" applyBorder="1" applyAlignment="1">
      <alignment horizontal="center" vertical="center" wrapText="1"/>
    </xf>
    <xf numFmtId="0" fontId="41" fillId="0" borderId="15" xfId="353" applyFont="1" applyBorder="1" applyAlignment="1">
      <alignment horizontal="center" vertical="center"/>
    </xf>
    <xf numFmtId="49" fontId="41" fillId="0" borderId="15" xfId="353" applyNumberFormat="1" applyFont="1" applyBorder="1" applyAlignment="1">
      <alignment horizontal="center" vertical="center"/>
    </xf>
    <xf numFmtId="0" fontId="39" fillId="0" borderId="15" xfId="353" applyFont="1" applyFill="1" applyBorder="1" applyAlignment="1">
      <alignment horizontal="center"/>
    </xf>
    <xf numFmtId="0" fontId="39" fillId="0" borderId="15" xfId="353" applyFont="1" applyFill="1" applyBorder="1" applyAlignment="1">
      <alignment horizontal="center" vertical="center" wrapText="1"/>
    </xf>
    <xf numFmtId="49" fontId="39" fillId="0" borderId="15" xfId="353" applyNumberFormat="1" applyFont="1" applyFill="1" applyBorder="1" applyAlignment="1">
      <alignment horizontal="center" vertical="top"/>
    </xf>
    <xf numFmtId="0" fontId="39" fillId="0" borderId="15" xfId="353" applyFont="1" applyFill="1" applyBorder="1" applyAlignment="1">
      <alignment horizontal="center" vertical="top"/>
    </xf>
    <xf numFmtId="0" fontId="39" fillId="0" borderId="20" xfId="353" applyFont="1" applyFill="1" applyBorder="1" applyAlignment="1">
      <alignment horizontal="center" vertical="top"/>
    </xf>
    <xf numFmtId="0" fontId="39" fillId="0" borderId="15" xfId="353" applyFont="1" applyFill="1" applyBorder="1" applyAlignment="1">
      <alignment horizontal="center" wrapText="1"/>
    </xf>
    <xf numFmtId="0" fontId="39" fillId="0" borderId="20" xfId="353" applyFont="1" applyFill="1" applyBorder="1" applyAlignment="1">
      <alignment horizontal="center" wrapText="1"/>
    </xf>
    <xf numFmtId="0" fontId="39" fillId="0" borderId="15" xfId="353" applyFont="1" applyFill="1" applyBorder="1" applyAlignment="1">
      <alignment horizontal="center" vertical="center"/>
    </xf>
    <xf numFmtId="0" fontId="39" fillId="0" borderId="20" xfId="353" applyFont="1" applyFill="1" applyBorder="1" applyAlignment="1">
      <alignment horizontal="center" vertical="center"/>
    </xf>
    <xf numFmtId="49" fontId="39" fillId="0" borderId="15" xfId="353" applyNumberFormat="1" applyFont="1" applyFill="1" applyBorder="1" applyAlignment="1">
      <alignment horizontal="center" vertical="center" wrapText="1"/>
    </xf>
    <xf numFmtId="0" fontId="39" fillId="0" borderId="20" xfId="353" applyFont="1" applyFill="1" applyBorder="1" applyAlignment="1">
      <alignment horizontal="center" vertical="center" wrapText="1"/>
    </xf>
    <xf numFmtId="0" fontId="41" fillId="0" borderId="16" xfId="353" applyFont="1" applyFill="1" applyBorder="1" applyAlignment="1">
      <alignment horizontal="center" vertical="center" wrapText="1"/>
    </xf>
    <xf numFmtId="0" fontId="41" fillId="0" borderId="18" xfId="353" applyFont="1" applyFill="1" applyBorder="1" applyAlignment="1">
      <alignment horizontal="center" vertical="center" wrapText="1"/>
    </xf>
    <xf numFmtId="0" fontId="41" fillId="0" borderId="19" xfId="353" applyFont="1" applyFill="1" applyBorder="1" applyAlignment="1">
      <alignment horizontal="center" vertical="center" wrapText="1"/>
    </xf>
    <xf numFmtId="0" fontId="39" fillId="0" borderId="15" xfId="353" applyFont="1" applyFill="1" applyBorder="1" applyAlignment="1">
      <alignment horizontal="left" vertical="center" wrapText="1"/>
    </xf>
    <xf numFmtId="0" fontId="39" fillId="0" borderId="15" xfId="353" applyFont="1" applyBorder="1" applyAlignment="1">
      <alignment horizontal="center" vertical="center" wrapText="1"/>
    </xf>
    <xf numFmtId="0" fontId="39" fillId="26" borderId="16" xfId="353" applyFont="1" applyFill="1" applyBorder="1" applyAlignment="1">
      <alignment horizontal="center" vertical="center"/>
    </xf>
    <xf numFmtId="0" fontId="39" fillId="26" borderId="18" xfId="353" applyFont="1" applyFill="1" applyBorder="1" applyAlignment="1">
      <alignment horizontal="center" vertical="center"/>
    </xf>
    <xf numFmtId="0" fontId="39" fillId="26" borderId="19" xfId="353" applyFont="1" applyFill="1" applyBorder="1" applyAlignment="1">
      <alignment horizontal="center" vertical="center"/>
    </xf>
    <xf numFmtId="0" fontId="39" fillId="0" borderId="0" xfId="353" applyFont="1" applyAlignment="1">
      <alignment horizontal="left" vertical="top" wrapText="1"/>
    </xf>
    <xf numFmtId="0" fontId="39" fillId="0" borderId="17" xfId="353" applyFont="1" applyBorder="1" applyAlignment="1">
      <alignment horizontal="left" vertical="top" wrapText="1"/>
    </xf>
    <xf numFmtId="0" fontId="40" fillId="0" borderId="0" xfId="353" applyFont="1" applyAlignment="1">
      <alignment horizontal="center" wrapText="1"/>
    </xf>
    <xf numFmtId="0" fontId="40" fillId="0" borderId="17" xfId="353" applyFont="1" applyBorder="1" applyAlignment="1">
      <alignment horizontal="center" wrapText="1"/>
    </xf>
    <xf numFmtId="0" fontId="41" fillId="0" borderId="0" xfId="353" applyFont="1" applyAlignment="1">
      <alignment horizontal="center" vertical="top" wrapText="1"/>
    </xf>
    <xf numFmtId="0" fontId="41" fillId="0" borderId="17" xfId="353" applyFont="1" applyBorder="1" applyAlignment="1">
      <alignment horizontal="center" vertical="top" wrapText="1"/>
    </xf>
    <xf numFmtId="0" fontId="39" fillId="0" borderId="0" xfId="353" applyFont="1" applyAlignment="1">
      <alignment horizontal="left"/>
    </xf>
    <xf numFmtId="0" fontId="39" fillId="0" borderId="17" xfId="353" applyFont="1" applyBorder="1" applyAlignment="1">
      <alignment horizontal="left"/>
    </xf>
    <xf numFmtId="0" fontId="40" fillId="26" borderId="0" xfId="353" applyFont="1" applyFill="1" applyAlignment="1">
      <alignment horizontal="left" wrapText="1"/>
    </xf>
    <xf numFmtId="0" fontId="40" fillId="26" borderId="17" xfId="353" applyFont="1" applyFill="1" applyBorder="1" applyAlignment="1">
      <alignment horizontal="left" wrapText="1"/>
    </xf>
    <xf numFmtId="0" fontId="46" fillId="0" borderId="15" xfId="0" applyFont="1" applyBorder="1" applyAlignment="1">
      <alignment horizontal="left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wrapText="1"/>
    </xf>
    <xf numFmtId="0" fontId="46" fillId="0" borderId="14" xfId="0" applyFont="1" applyBorder="1" applyAlignment="1">
      <alignment horizontal="left" wrapText="1"/>
    </xf>
    <xf numFmtId="0" fontId="46" fillId="0" borderId="16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0" xfId="0" applyFont="1" applyAlignment="1">
      <alignment horizontal="left" wrapText="1"/>
    </xf>
    <xf numFmtId="0" fontId="46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left" wrapText="1"/>
    </xf>
    <xf numFmtId="0" fontId="46" fillId="0" borderId="15" xfId="0" applyFont="1" applyBorder="1" applyAlignment="1">
      <alignment horizontal="left" wrapText="1"/>
    </xf>
    <xf numFmtId="0" fontId="46" fillId="0" borderId="15" xfId="0" applyFont="1" applyBorder="1" applyAlignment="1">
      <alignment horizontal="center" wrapText="1"/>
    </xf>
    <xf numFmtId="0" fontId="46" fillId="0" borderId="28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4" fontId="52" fillId="0" borderId="14" xfId="0" applyNumberFormat="1" applyFont="1" applyFill="1" applyBorder="1" applyAlignment="1">
      <alignment horizontal="center"/>
    </xf>
    <xf numFmtId="4" fontId="52" fillId="0" borderId="0" xfId="0" applyNumberFormat="1" applyFont="1" applyFill="1" applyAlignment="1">
      <alignment horizontal="right" vertical="center" wrapText="1"/>
    </xf>
    <xf numFmtId="4" fontId="52" fillId="0" borderId="0" xfId="0" applyNumberFormat="1" applyFont="1" applyFill="1" applyAlignment="1">
      <alignment horizontal="right" vertical="top" wrapText="1"/>
    </xf>
    <xf numFmtId="4" fontId="52" fillId="0" borderId="0" xfId="0" applyNumberFormat="1" applyFont="1" applyFill="1" applyAlignment="1">
      <alignment horizontal="center"/>
    </xf>
    <xf numFmtId="4" fontId="52" fillId="0" borderId="0" xfId="0" applyNumberFormat="1" applyFont="1" applyFill="1" applyAlignment="1">
      <alignment horizontal="center" wrapText="1"/>
    </xf>
    <xf numFmtId="3" fontId="52" fillId="29" borderId="18" xfId="0" applyNumberFormat="1" applyFont="1" applyFill="1" applyBorder="1" applyAlignment="1">
      <alignment horizontal="center" vertical="center" wrapText="1"/>
    </xf>
    <xf numFmtId="3" fontId="52" fillId="29" borderId="19" xfId="0" applyNumberFormat="1" applyFont="1" applyFill="1" applyBorder="1" applyAlignment="1">
      <alignment horizontal="center" vertical="center" wrapText="1"/>
    </xf>
    <xf numFmtId="49" fontId="53" fillId="0" borderId="18" xfId="0" applyNumberFormat="1" applyFont="1" applyBorder="1" applyAlignment="1">
      <alignment horizontal="center" vertical="center" wrapText="1"/>
    </xf>
    <xf numFmtId="49" fontId="53" fillId="0" borderId="19" xfId="0" applyNumberFormat="1" applyFont="1" applyBorder="1" applyAlignment="1">
      <alignment horizontal="center" vertical="center" wrapText="1"/>
    </xf>
    <xf numFmtId="3" fontId="52" fillId="0" borderId="32" xfId="0" applyNumberFormat="1" applyFont="1" applyBorder="1" applyAlignment="1">
      <alignment horizontal="center" vertical="center" wrapText="1"/>
    </xf>
    <xf numFmtId="3" fontId="52" fillId="0" borderId="37" xfId="0" applyNumberFormat="1" applyFont="1" applyBorder="1" applyAlignment="1">
      <alignment horizontal="center" vertical="center" wrapText="1"/>
    </xf>
    <xf numFmtId="4" fontId="52" fillId="0" borderId="0" xfId="0" applyNumberFormat="1" applyFont="1" applyFill="1" applyBorder="1" applyAlignment="1">
      <alignment horizontal="center" wrapText="1"/>
    </xf>
    <xf numFmtId="4" fontId="52" fillId="0" borderId="30" xfId="0" applyNumberFormat="1" applyFont="1" applyFill="1" applyBorder="1" applyAlignment="1">
      <alignment horizontal="center" vertical="center" textRotation="90" wrapText="1"/>
    </xf>
    <xf numFmtId="4" fontId="52" fillId="0" borderId="19" xfId="0" applyNumberFormat="1" applyFont="1" applyFill="1" applyBorder="1" applyAlignment="1">
      <alignment horizontal="center" vertical="center" textRotation="90" wrapText="1"/>
    </xf>
    <xf numFmtId="4" fontId="52" fillId="0" borderId="31" xfId="0" applyNumberFormat="1" applyFont="1" applyFill="1" applyBorder="1" applyAlignment="1">
      <alignment horizontal="center" vertical="center" textRotation="90" wrapText="1"/>
    </xf>
    <xf numFmtId="4" fontId="52" fillId="0" borderId="43" xfId="0" applyNumberFormat="1" applyFont="1" applyFill="1" applyBorder="1" applyAlignment="1">
      <alignment horizontal="center" vertical="center" textRotation="90" wrapText="1"/>
    </xf>
    <xf numFmtId="4" fontId="52" fillId="0" borderId="26" xfId="0" applyNumberFormat="1" applyFont="1" applyFill="1" applyBorder="1" applyAlignment="1">
      <alignment horizontal="center" vertical="center" textRotation="90" wrapText="1"/>
    </xf>
    <xf numFmtId="4" fontId="52" fillId="0" borderId="14" xfId="0" applyNumberFormat="1" applyFont="1" applyFill="1" applyBorder="1" applyAlignment="1">
      <alignment horizontal="center" vertical="center" textRotation="90" wrapText="1"/>
    </xf>
    <xf numFmtId="4" fontId="52" fillId="0" borderId="38" xfId="0" applyNumberFormat="1" applyFont="1" applyBorder="1" applyAlignment="1">
      <alignment horizontal="center" vertical="center" wrapText="1"/>
    </xf>
    <xf numFmtId="4" fontId="52" fillId="0" borderId="39" xfId="0" applyNumberFormat="1" applyFont="1" applyBorder="1" applyAlignment="1">
      <alignment horizontal="center" vertical="center" wrapText="1"/>
    </xf>
    <xf numFmtId="4" fontId="52" fillId="0" borderId="38" xfId="0" applyNumberFormat="1" applyFont="1" applyFill="1" applyBorder="1" applyAlignment="1">
      <alignment horizontal="center" vertical="center" wrapText="1"/>
    </xf>
    <xf numFmtId="4" fontId="52" fillId="0" borderId="39" xfId="0" applyNumberFormat="1" applyFont="1" applyFill="1" applyBorder="1" applyAlignment="1">
      <alignment horizontal="center" vertical="center" wrapText="1"/>
    </xf>
  </cellXfs>
  <cellStyles count="425">
    <cellStyle name=" 1" xfId="1"/>
    <cellStyle name="_Коммуналка прил.13 конт.2009" xfId="2"/>
    <cellStyle name="_Расшифровки к приказу  за 1 квартал 2011 года" xfId="3"/>
    <cellStyle name="20% - Accent1" xfId="4"/>
    <cellStyle name="20% - Accent1 2" xfId="5"/>
    <cellStyle name="20% - Accent2" xfId="6"/>
    <cellStyle name="20% - Accent2 2" xfId="7"/>
    <cellStyle name="20% - Accent3" xfId="8"/>
    <cellStyle name="20% - Accent3 2" xfId="9"/>
    <cellStyle name="20% - Accent4" xfId="10"/>
    <cellStyle name="20% - Accent4 2" xfId="11"/>
    <cellStyle name="20% - Accent5" xfId="12"/>
    <cellStyle name="20% - Accent5 2" xfId="13"/>
    <cellStyle name="20% - Accent6" xfId="14"/>
    <cellStyle name="20% - Accent6 2" xfId="15"/>
    <cellStyle name="20% — акцент1" xfId="16"/>
    <cellStyle name="20% - Акцент1 2" xfId="17"/>
    <cellStyle name="20% — акцент1 2" xfId="18"/>
    <cellStyle name="20% - Акцент1 2 2" xfId="19"/>
    <cellStyle name="20% - Акцент1 3" xfId="20"/>
    <cellStyle name="20% - Акцент1 4" xfId="21"/>
    <cellStyle name="20% — акцент1_БЛАНК запроса Стипендия на 2017 год (0704,0706)" xfId="22"/>
    <cellStyle name="20% — акцент2" xfId="23"/>
    <cellStyle name="20% - Акцент2 2" xfId="24"/>
    <cellStyle name="20% — акцент2 2" xfId="25"/>
    <cellStyle name="20% - Акцент2 2 2" xfId="26"/>
    <cellStyle name="20% - Акцент2 3" xfId="27"/>
    <cellStyle name="20% - Акцент2 4" xfId="28"/>
    <cellStyle name="20% — акцент2_БЛАНК запроса Стипендия на 2017 год (0704,0706)" xfId="29"/>
    <cellStyle name="20% — акцент3" xfId="30"/>
    <cellStyle name="20% - Акцент3 2" xfId="31"/>
    <cellStyle name="20% — акцент3 2" xfId="32"/>
    <cellStyle name="20% - Акцент3 2 2" xfId="33"/>
    <cellStyle name="20% - Акцент3 3" xfId="34"/>
    <cellStyle name="20% - Акцент3 4" xfId="35"/>
    <cellStyle name="20% — акцент3_БЛАНК запроса Стипендия на 2017 год (0704,0706)" xfId="36"/>
    <cellStyle name="20% — акцент4" xfId="37"/>
    <cellStyle name="20% - Акцент4 2" xfId="38"/>
    <cellStyle name="20% — акцент4 2" xfId="39"/>
    <cellStyle name="20% - Акцент4 2 2" xfId="40"/>
    <cellStyle name="20% - Акцент4 3" xfId="41"/>
    <cellStyle name="20% - Акцент4 4" xfId="42"/>
    <cellStyle name="20% — акцент4_БЛАНК запроса Стипендия на 2017 год (0704,0706)" xfId="43"/>
    <cellStyle name="20% — акцент5" xfId="44"/>
    <cellStyle name="20% - Акцент5 2" xfId="45"/>
    <cellStyle name="20% — акцент5 2" xfId="46"/>
    <cellStyle name="20% - Акцент5 2 2" xfId="47"/>
    <cellStyle name="20% - Акцент5 3" xfId="48"/>
    <cellStyle name="20% - Акцент5 4" xfId="49"/>
    <cellStyle name="20% — акцент5_БЛАНК запроса Стипендия на 2017 год (0704,0706)" xfId="50"/>
    <cellStyle name="20% — акцент6" xfId="51"/>
    <cellStyle name="20% - Акцент6 2" xfId="52"/>
    <cellStyle name="20% — акцент6 2" xfId="53"/>
    <cellStyle name="20% - Акцент6 2 2" xfId="54"/>
    <cellStyle name="20% - Акцент6 3" xfId="55"/>
    <cellStyle name="20% - Акцент6 4" xfId="56"/>
    <cellStyle name="20% — акцент6_БЛАНК запроса Стипендия на 2017 год (0704,0706)" xfId="57"/>
    <cellStyle name="40% - Accent1" xfId="58"/>
    <cellStyle name="40% - Accent1 2" xfId="59"/>
    <cellStyle name="40% - Accent2" xfId="60"/>
    <cellStyle name="40% - Accent2 2" xfId="61"/>
    <cellStyle name="40% - Accent3" xfId="62"/>
    <cellStyle name="40% - Accent3 2" xfId="63"/>
    <cellStyle name="40% - Accent4" xfId="64"/>
    <cellStyle name="40% - Accent4 2" xfId="65"/>
    <cellStyle name="40% - Accent5" xfId="66"/>
    <cellStyle name="40% - Accent5 2" xfId="67"/>
    <cellStyle name="40% - Accent6" xfId="68"/>
    <cellStyle name="40% - Accent6 2" xfId="69"/>
    <cellStyle name="40% — акцент1" xfId="70"/>
    <cellStyle name="40% - Акцент1 2" xfId="71"/>
    <cellStyle name="40% — акцент1 2" xfId="72"/>
    <cellStyle name="40% - Акцент1 2 2" xfId="73"/>
    <cellStyle name="40% - Акцент1 3" xfId="74"/>
    <cellStyle name="40% - Акцент1 4" xfId="75"/>
    <cellStyle name="40% — акцент1_БЛАНК запроса Стипендия на 2017 год (0704,0706)" xfId="76"/>
    <cellStyle name="40% — акцент2" xfId="77"/>
    <cellStyle name="40% - Акцент2 2" xfId="78"/>
    <cellStyle name="40% — акцент2 2" xfId="79"/>
    <cellStyle name="40% - Акцент2 2 2" xfId="80"/>
    <cellStyle name="40% - Акцент2 3" xfId="81"/>
    <cellStyle name="40% - Акцент2 4" xfId="82"/>
    <cellStyle name="40% — акцент2_БЛАНК запроса Стипендия на 2017 год (0704,0706)" xfId="83"/>
    <cellStyle name="40% — акцент3" xfId="84"/>
    <cellStyle name="40% - Акцент3 2" xfId="85"/>
    <cellStyle name="40% — акцент3 2" xfId="86"/>
    <cellStyle name="40% - Акцент3 2 2" xfId="87"/>
    <cellStyle name="40% - Акцент3 3" xfId="88"/>
    <cellStyle name="40% - Акцент3 4" xfId="89"/>
    <cellStyle name="40% — акцент3_БЛАНК запроса Стипендия на 2017 год (0704,0706)" xfId="90"/>
    <cellStyle name="40% — акцент4" xfId="91"/>
    <cellStyle name="40% - Акцент4 2" xfId="92"/>
    <cellStyle name="40% — акцент4 2" xfId="93"/>
    <cellStyle name="40% - Акцент4 2 2" xfId="94"/>
    <cellStyle name="40% - Акцент4 3" xfId="95"/>
    <cellStyle name="40% - Акцент4 4" xfId="96"/>
    <cellStyle name="40% — акцент4_БЛАНК запроса Стипендия на 2017 год (0704,0706)" xfId="97"/>
    <cellStyle name="40% — акцент5" xfId="98"/>
    <cellStyle name="40% - Акцент5 2" xfId="99"/>
    <cellStyle name="40% — акцент5 2" xfId="100"/>
    <cellStyle name="40% - Акцент5 2 2" xfId="101"/>
    <cellStyle name="40% - Акцент5 3" xfId="102"/>
    <cellStyle name="40% - Акцент5 4" xfId="103"/>
    <cellStyle name="40% — акцент5_БЛАНК запроса Стипендия на 2017 год (0704,0706)" xfId="104"/>
    <cellStyle name="40% — акцент6" xfId="105"/>
    <cellStyle name="40% - Акцент6 2" xfId="106"/>
    <cellStyle name="40% — акцент6 2" xfId="107"/>
    <cellStyle name="40% - Акцент6 2 2" xfId="108"/>
    <cellStyle name="40% - Акцент6 3" xfId="109"/>
    <cellStyle name="40% - Акцент6 4" xfId="110"/>
    <cellStyle name="40% — акцент6_БЛАНК запроса Стипендия на 2017 год (0704,0706)" xfId="111"/>
    <cellStyle name="60% - Accent1" xfId="112"/>
    <cellStyle name="60% - Accent2" xfId="113"/>
    <cellStyle name="60% - Accent3" xfId="114"/>
    <cellStyle name="60% - Accent4" xfId="115"/>
    <cellStyle name="60% - Accent5" xfId="116"/>
    <cellStyle name="60% - Accent6" xfId="117"/>
    <cellStyle name="60% — акцент1" xfId="118"/>
    <cellStyle name="60% - Акцент1 2" xfId="119"/>
    <cellStyle name="60% - Акцент1 3" xfId="120"/>
    <cellStyle name="60% - Акцент1 4" xfId="121"/>
    <cellStyle name="60% — акцент2" xfId="122"/>
    <cellStyle name="60% - Акцент2 2" xfId="123"/>
    <cellStyle name="60% - Акцент2 3" xfId="124"/>
    <cellStyle name="60% - Акцент2 4" xfId="125"/>
    <cellStyle name="60% — акцент3" xfId="126"/>
    <cellStyle name="60% - Акцент3 2" xfId="127"/>
    <cellStyle name="60% - Акцент3 3" xfId="128"/>
    <cellStyle name="60% - Акцент3 4" xfId="129"/>
    <cellStyle name="60% — акцент4" xfId="130"/>
    <cellStyle name="60% - Акцент4 2" xfId="131"/>
    <cellStyle name="60% - Акцент4 3" xfId="132"/>
    <cellStyle name="60% - Акцент4 4" xfId="133"/>
    <cellStyle name="60% — акцент5" xfId="134"/>
    <cellStyle name="60% - Акцент5 2" xfId="135"/>
    <cellStyle name="60% - Акцент5 3" xfId="136"/>
    <cellStyle name="60% - Акцент5 4" xfId="137"/>
    <cellStyle name="60% — акцент6" xfId="138"/>
    <cellStyle name="60% - Акцент6 2" xfId="139"/>
    <cellStyle name="60% - Акцент6 3" xfId="140"/>
    <cellStyle name="60% - Акцент6 4" xfId="141"/>
    <cellStyle name="Accent1" xfId="142"/>
    <cellStyle name="Accent2" xfId="143"/>
    <cellStyle name="Accent3" xfId="144"/>
    <cellStyle name="Accent4" xfId="145"/>
    <cellStyle name="Accent5" xfId="146"/>
    <cellStyle name="Accent6" xfId="147"/>
    <cellStyle name="Bad" xfId="148"/>
    <cellStyle name="Calculation" xfId="149"/>
    <cellStyle name="Calculation 2" xfId="150"/>
    <cellStyle name="Calculation 2 2" xfId="151"/>
    <cellStyle name="Calculation 2 2 2" xfId="152"/>
    <cellStyle name="Calculation 3" xfId="153"/>
    <cellStyle name="Calculation 3 2" xfId="154"/>
    <cellStyle name="Calculation 3 3" xfId="155"/>
    <cellStyle name="Check Cell" xfId="156"/>
    <cellStyle name="Explanatory Text" xfId="157"/>
    <cellStyle name="Good" xfId="158"/>
    <cellStyle name="Heading 1" xfId="159"/>
    <cellStyle name="Heading 2" xfId="160"/>
    <cellStyle name="Heading 3" xfId="161"/>
    <cellStyle name="Heading 4" xfId="162"/>
    <cellStyle name="Input" xfId="163"/>
    <cellStyle name="Input 2" xfId="164"/>
    <cellStyle name="Input 2 2" xfId="165"/>
    <cellStyle name="Input 2 2 2" xfId="166"/>
    <cellStyle name="Input 3" xfId="167"/>
    <cellStyle name="Input 3 2" xfId="168"/>
    <cellStyle name="Input 3 3" xfId="169"/>
    <cellStyle name="Linked Cell" xfId="170"/>
    <cellStyle name="Neutral" xfId="171"/>
    <cellStyle name="Note" xfId="172"/>
    <cellStyle name="Note 2" xfId="173"/>
    <cellStyle name="Note 2 2" xfId="174"/>
    <cellStyle name="Note 2 2 2" xfId="175"/>
    <cellStyle name="Note 2 2 2 2" xfId="176"/>
    <cellStyle name="Note 2 3" xfId="177"/>
    <cellStyle name="Note 2 3 2" xfId="178"/>
    <cellStyle name="Note 2 3 3" xfId="179"/>
    <cellStyle name="Note 3" xfId="180"/>
    <cellStyle name="Note 3 2" xfId="181"/>
    <cellStyle name="Note 3 2 2" xfId="182"/>
    <cellStyle name="Note 4" xfId="183"/>
    <cellStyle name="Note 4 2" xfId="184"/>
    <cellStyle name="Note 4 3" xfId="185"/>
    <cellStyle name="Output" xfId="186"/>
    <cellStyle name="Output 2" xfId="187"/>
    <cellStyle name="Output 2 2" xfId="188"/>
    <cellStyle name="Output 2 2 2" xfId="189"/>
    <cellStyle name="Output 2 2 3" xfId="190"/>
    <cellStyle name="Output 3" xfId="191"/>
    <cellStyle name="Output 3 2" xfId="192"/>
    <cellStyle name="Output 3 3" xfId="193"/>
    <cellStyle name="S0" xfId="194"/>
    <cellStyle name="S1" xfId="195"/>
    <cellStyle name="S1 2" xfId="196"/>
    <cellStyle name="S2" xfId="197"/>
    <cellStyle name="S2 2" xfId="198"/>
    <cellStyle name="S3" xfId="199"/>
    <cellStyle name="S3 2" xfId="200"/>
    <cellStyle name="S4" xfId="201"/>
    <cellStyle name="S5" xfId="202"/>
    <cellStyle name="S5 2" xfId="203"/>
    <cellStyle name="S6" xfId="204"/>
    <cellStyle name="S6 2" xfId="205"/>
    <cellStyle name="S7" xfId="206"/>
    <cellStyle name="S7 2" xfId="207"/>
    <cellStyle name="TableStyleLight1" xfId="208"/>
    <cellStyle name="Title" xfId="209"/>
    <cellStyle name="Total" xfId="210"/>
    <cellStyle name="Total 2" xfId="211"/>
    <cellStyle name="Total 2 2" xfId="212"/>
    <cellStyle name="Total 2 2 2" xfId="213"/>
    <cellStyle name="Total 2 2 3" xfId="214"/>
    <cellStyle name="Total 3" xfId="215"/>
    <cellStyle name="Total 3 2" xfId="216"/>
    <cellStyle name="Total 3 3" xfId="217"/>
    <cellStyle name="Warning Text" xfId="218"/>
    <cellStyle name="Warning Text 2" xfId="219"/>
    <cellStyle name="Акцент1 2" xfId="220"/>
    <cellStyle name="Акцент1 3" xfId="221"/>
    <cellStyle name="Акцент2 2" xfId="222"/>
    <cellStyle name="Акцент2 3" xfId="223"/>
    <cellStyle name="Акцент3 2" xfId="224"/>
    <cellStyle name="Акцент3 3" xfId="225"/>
    <cellStyle name="Акцент4 2" xfId="226"/>
    <cellStyle name="Акцент4 3" xfId="227"/>
    <cellStyle name="Акцент5 2" xfId="228"/>
    <cellStyle name="Акцент5 3" xfId="229"/>
    <cellStyle name="Акцент6 2" xfId="230"/>
    <cellStyle name="Акцент6 3" xfId="231"/>
    <cellStyle name="Ввод  2" xfId="232"/>
    <cellStyle name="Ввод  2 2" xfId="233"/>
    <cellStyle name="Ввод  2 2 2" xfId="234"/>
    <cellStyle name="Ввод  2 2 2 2" xfId="235"/>
    <cellStyle name="Ввод  2 3" xfId="236"/>
    <cellStyle name="Ввод  2 3 2" xfId="237"/>
    <cellStyle name="Ввод  2 3 3" xfId="238"/>
    <cellStyle name="Вывод 2" xfId="239"/>
    <cellStyle name="Вывод 2 2" xfId="240"/>
    <cellStyle name="Вывод 2 2 2" xfId="241"/>
    <cellStyle name="Вывод 2 2 2 2" xfId="242"/>
    <cellStyle name="Вывод 2 2 2 3" xfId="243"/>
    <cellStyle name="Вывод 2 3" xfId="244"/>
    <cellStyle name="Вывод 2 3 2" xfId="245"/>
    <cellStyle name="Вывод 2 3 3" xfId="246"/>
    <cellStyle name="Вычисление 2" xfId="247"/>
    <cellStyle name="Вычисление 2 2" xfId="248"/>
    <cellStyle name="Вычисление 2 2 2" xfId="249"/>
    <cellStyle name="Вычисление 2 2 2 2" xfId="250"/>
    <cellStyle name="Вычисление 2 3" xfId="251"/>
    <cellStyle name="Вычисление 2 3 2" xfId="252"/>
    <cellStyle name="Вычисление 2 3 3" xfId="253"/>
    <cellStyle name="Гиперссылка 5" xfId="254"/>
    <cellStyle name="Денежный 2" xfId="255"/>
    <cellStyle name="Денежный 2 2" xfId="256"/>
    <cellStyle name="Денежный 3" xfId="257"/>
    <cellStyle name="Денежный 4" xfId="258"/>
    <cellStyle name="Заголовок 1 2" xfId="259"/>
    <cellStyle name="Заголовок 1 3" xfId="260"/>
    <cellStyle name="Заголовок 2 2" xfId="261"/>
    <cellStyle name="Заголовок 2 3" xfId="262"/>
    <cellStyle name="Заголовок 3 2" xfId="263"/>
    <cellStyle name="Заголовок 3 3" xfId="264"/>
    <cellStyle name="Заголовок 4 2" xfId="265"/>
    <cellStyle name="Заголовок 4 3" xfId="266"/>
    <cellStyle name="Итог 2" xfId="267"/>
    <cellStyle name="Итог 2 2" xfId="268"/>
    <cellStyle name="Итог 2 2 2" xfId="269"/>
    <cellStyle name="Итог 2 2 2 2" xfId="270"/>
    <cellStyle name="Итог 2 3" xfId="271"/>
    <cellStyle name="Итог 2 3 2" xfId="272"/>
    <cellStyle name="Итог 2 3 3" xfId="273"/>
    <cellStyle name="Итог 3" xfId="274"/>
    <cellStyle name="Итог 3 2" xfId="275"/>
    <cellStyle name="Итог 3 2 2" xfId="276"/>
    <cellStyle name="Итог 3 2 2 2" xfId="277"/>
    <cellStyle name="Итог 3 2 2 3" xfId="278"/>
    <cellStyle name="Итог 3 3" xfId="279"/>
    <cellStyle name="Итог 3 3 2" xfId="280"/>
    <cellStyle name="Итог 3 3 3" xfId="281"/>
    <cellStyle name="Контрольная ячейка 2" xfId="282"/>
    <cellStyle name="Название 2" xfId="283"/>
    <cellStyle name="Название 3" xfId="284"/>
    <cellStyle name="Нейтральный 2" xfId="285"/>
    <cellStyle name="Обычный" xfId="0" builtinId="0"/>
    <cellStyle name="Обычный 10" xfId="286"/>
    <cellStyle name="Обычный 10 2" xfId="287"/>
    <cellStyle name="Обычный 10 3" xfId="288"/>
    <cellStyle name="Обычный 11" xfId="289"/>
    <cellStyle name="Обычный 12" xfId="290"/>
    <cellStyle name="Обычный 13" xfId="291"/>
    <cellStyle name="Обычный 14" xfId="292"/>
    <cellStyle name="Обычный 15" xfId="293"/>
    <cellStyle name="Обычный 16" xfId="294"/>
    <cellStyle name="Обычный 17" xfId="295"/>
    <cellStyle name="Обычный 18" xfId="423"/>
    <cellStyle name="Обычный 2" xfId="296"/>
    <cellStyle name="Обычный 2 10" xfId="297"/>
    <cellStyle name="Обычный 2 10 2" xfId="298"/>
    <cellStyle name="Обычный 2 10 3" xfId="299"/>
    <cellStyle name="Обычный 2 2" xfId="300"/>
    <cellStyle name="Обычный 2 2 2" xfId="301"/>
    <cellStyle name="Обычный 2 2 2 2" xfId="302"/>
    <cellStyle name="Обычный 2 2 2 3" xfId="303"/>
    <cellStyle name="Обычный 2 2 3" xfId="304"/>
    <cellStyle name="Обычный 2 2 3 2" xfId="305"/>
    <cellStyle name="Обычный 2 2 4" xfId="306"/>
    <cellStyle name="Обычный 2 2 5" xfId="307"/>
    <cellStyle name="Обычный 2 2_2016 г. Сметы на работу  по техническим 1 894,00" xfId="308"/>
    <cellStyle name="Обычный 2 3" xfId="309"/>
    <cellStyle name="Обычный 2 3 2" xfId="310"/>
    <cellStyle name="Обычный 2 3 2 2" xfId="311"/>
    <cellStyle name="Обычный 2 3 3" xfId="312"/>
    <cellStyle name="Обычный 2 3 3 2" xfId="313"/>
    <cellStyle name="Обычный 2 3 4" xfId="314"/>
    <cellStyle name="Обычный 2 3 5" xfId="419"/>
    <cellStyle name="Обычный 2 4" xfId="315"/>
    <cellStyle name="Обычный 2 4 2" xfId="316"/>
    <cellStyle name="Обычный 2 4 2 2" xfId="422"/>
    <cellStyle name="Обычный 2 4 3" xfId="317"/>
    <cellStyle name="Обычный 2 4 3 2" xfId="318"/>
    <cellStyle name="Обычный 2 4 3 3" xfId="319"/>
    <cellStyle name="Обычный 2 4 4" xfId="320"/>
    <cellStyle name="Обычный 2 5" xfId="321"/>
    <cellStyle name="Обычный 2 6" xfId="322"/>
    <cellStyle name="Обычный 2 7" xfId="323"/>
    <cellStyle name="Обычный 2 7 2" xfId="324"/>
    <cellStyle name="Обычный 2 7 2 2" xfId="325"/>
    <cellStyle name="Обычный 2 7 3" xfId="326"/>
    <cellStyle name="Обычный 2 8" xfId="327"/>
    <cellStyle name="Обычный 2 9" xfId="328"/>
    <cellStyle name="Обычный 2_Xl0003352" xfId="329"/>
    <cellStyle name="Обычный 3" xfId="330"/>
    <cellStyle name="Обычный 3 10" xfId="331"/>
    <cellStyle name="Обычный 3 2" xfId="332"/>
    <cellStyle name="Обычный 3 2 2" xfId="333"/>
    <cellStyle name="Обычный 3 2 3" xfId="334"/>
    <cellStyle name="Обычный 3 3" xfId="335"/>
    <cellStyle name="Обычный 3 3 2" xfId="336"/>
    <cellStyle name="Обычный 3 4" xfId="337"/>
    <cellStyle name="Обычный 3 4 2" xfId="338"/>
    <cellStyle name="Обычный 4" xfId="339"/>
    <cellStyle name="Обычный 4 13" xfId="340"/>
    <cellStyle name="Обычный 4 2" xfId="341"/>
    <cellStyle name="Обычный 4 2 2" xfId="342"/>
    <cellStyle name="Обычный 4 3" xfId="343"/>
    <cellStyle name="Обычный 4 4" xfId="344"/>
    <cellStyle name="Обычный 4 4 2" xfId="345"/>
    <cellStyle name="Обычный 4 5" xfId="346"/>
    <cellStyle name="Обычный 4_БЛАНК запроса Стипендия на 2017 год (0704,0706)" xfId="347"/>
    <cellStyle name="Обычный 5" xfId="348"/>
    <cellStyle name="Обычный 5 2" xfId="349"/>
    <cellStyle name="Обычный 5 2 2" xfId="350"/>
    <cellStyle name="Обычный 5 3" xfId="351"/>
    <cellStyle name="Обычный 5 4" xfId="352"/>
    <cellStyle name="Обычный 5 5" xfId="420"/>
    <cellStyle name="Обычный 6" xfId="353"/>
    <cellStyle name="Обычный 6 2" xfId="354"/>
    <cellStyle name="Обычный 6 3" xfId="355"/>
    <cellStyle name="Обычный 6 4" xfId="421"/>
    <cellStyle name="Обычный 7" xfId="356"/>
    <cellStyle name="Обычный 7 2" xfId="357"/>
    <cellStyle name="Обычный 7 2 2" xfId="358"/>
    <cellStyle name="Обычный 7 2 3" xfId="359"/>
    <cellStyle name="Обычный 7 3" xfId="360"/>
    <cellStyle name="Обычный 8" xfId="361"/>
    <cellStyle name="Обычный 8 2" xfId="362"/>
    <cellStyle name="Обычный 8 2 2" xfId="363"/>
    <cellStyle name="Обычный 8 3" xfId="364"/>
    <cellStyle name="Обычный 9" xfId="365"/>
    <cellStyle name="Обычный 9 2" xfId="366"/>
    <cellStyle name="Обычный 9 2 2" xfId="367"/>
    <cellStyle name="Обычный 9 2 3" xfId="368"/>
    <cellStyle name="Обычный 9 3" xfId="369"/>
    <cellStyle name="Плохой 2" xfId="370"/>
    <cellStyle name="Пояснение 2" xfId="371"/>
    <cellStyle name="Пояснение 2 2" xfId="372"/>
    <cellStyle name="Пояснение 2 2 2" xfId="373"/>
    <cellStyle name="Пояснение 3" xfId="374"/>
    <cellStyle name="Примечание 2" xfId="375"/>
    <cellStyle name="Примечание 2 2" xfId="376"/>
    <cellStyle name="Примечание 2 2 2" xfId="377"/>
    <cellStyle name="Примечание 2 2 2 2" xfId="378"/>
    <cellStyle name="Примечание 2 2 2 2 2" xfId="379"/>
    <cellStyle name="Примечание 2 2 3" xfId="380"/>
    <cellStyle name="Примечание 2 2 3 2" xfId="381"/>
    <cellStyle name="Примечание 2 2 3 3" xfId="382"/>
    <cellStyle name="Примечание 2 3" xfId="383"/>
    <cellStyle name="Примечание 2 3 2" xfId="384"/>
    <cellStyle name="Примечание 2 3 2 2" xfId="385"/>
    <cellStyle name="Примечание 2 4" xfId="386"/>
    <cellStyle name="Примечание 2 4 2" xfId="387"/>
    <cellStyle name="Примечание 2 4 3" xfId="388"/>
    <cellStyle name="Примечание 3" xfId="389"/>
    <cellStyle name="Примечание 3 2" xfId="390"/>
    <cellStyle name="Примечание 3 2 2" xfId="391"/>
    <cellStyle name="Примечание 3 2 2 2" xfId="392"/>
    <cellStyle name="Примечание 3 3" xfId="393"/>
    <cellStyle name="Примечание 3 3 2" xfId="394"/>
    <cellStyle name="Процентный 2" xfId="395"/>
    <cellStyle name="Процентный 2 2" xfId="396"/>
    <cellStyle name="Процентный 2 3" xfId="397"/>
    <cellStyle name="Процентный 3" xfId="398"/>
    <cellStyle name="Процентный 4" xfId="399"/>
    <cellStyle name="Связанная ячейка 2" xfId="400"/>
    <cellStyle name="Стиль 1" xfId="401"/>
    <cellStyle name="Текст предупреждения 2" xfId="402"/>
    <cellStyle name="Тысячи [0]_Лист1" xfId="403"/>
    <cellStyle name="Тысячи_Лист1" xfId="404"/>
    <cellStyle name="Финансовый" xfId="424" builtinId="3"/>
    <cellStyle name="Финансовый 2" xfId="405"/>
    <cellStyle name="Финансовый 2 2" xfId="406"/>
    <cellStyle name="Финансовый 2 2 2" xfId="407"/>
    <cellStyle name="Финансовый 2 3" xfId="408"/>
    <cellStyle name="Финансовый 2 3 2" xfId="409"/>
    <cellStyle name="Финансовый 2 4" xfId="410"/>
    <cellStyle name="Финансовый 3" xfId="411"/>
    <cellStyle name="Финансовый 3 2" xfId="412"/>
    <cellStyle name="Финансовый 4" xfId="413"/>
    <cellStyle name="Финансовый 5" xfId="414"/>
    <cellStyle name="Финансовый 6" xfId="415"/>
    <cellStyle name="Финансовый 6 2" xfId="416"/>
    <cellStyle name="Финансовый 7" xfId="417"/>
    <cellStyle name="Хороший 2" xfId="418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77;&#1085;&#1084;&#1090;&#1099;\&#1052;&#1086;&#1080;%20&#1076;&#1086;&#1082;&#1091;&#1084;&#1077;&#1085;&#1090;&#1099;\&#1055;&#1088;&#1086;&#1077;&#1082;&#1090;&#1099;%20&#1073;&#1102;&#1076;&#1078;&#1077;&#1090;&#1086;&#1074;\&#1055;&#1088;&#1086;&#1077;&#1082;&#1090;%20&#1073;&#1102;&#1076;&#1078;&#1077;&#1090;&#1072;%20&#1085;&#1072;%202011%20&#1075;&#1086;&#1076;\&#1055;&#1088;&#1086;&#1077;&#1082;&#1090;%20&#1085;&#1072;%202010%20&#1075;&#1086;&#1076;\&#1054;&#1090;&#1095;&#1077;&#1090;%20&#1087;&#1086;%20&#1101;&#1082;&#1086;&#1083;&#1086;&#1075;&#1080;&#1080;%20&#1079;&#1072;%201%20&#1082;&#1074;.2009%20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s1\buffer\Documents%20and%20Settings\user.USER-0L49D4OKDU.000\&#1052;&#1086;&#1080;%20&#1076;&#1086;&#1082;&#1091;&#1084;&#1077;&#1085;&#1090;&#1099;\&#1055;&#1088;&#1086;&#1075;&#1085;&#1086;&#1079;%202006\&#1055;&#1086;&#1076;&#1074;&#1077;&#1076;&#1086;&#1084;&#1089;&#1090;&#1074;&#1077;&#1085;&#1085;&#1099;&#1077;\&#1060;&#1086;&#1088;&#1084;&#1072;%20&#1076;&#1083;&#1103;%20&#1088;&#1072;&#1079;&#1088;&#1072;&#1073;&#1086;&#1090;&#1082;&#1080;%20&#1087;&#1088;&#1086;&#1075;&#1085;&#1086;&#1079;&#1072;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k-b7559b0f250\&#1086;&#1073;&#1097;&#1072;&#1103;\Documents%20and%20Settings\user.USER-0L49D4OKDU.000\&#1052;&#1086;&#1080;%20&#1076;&#1086;&#1082;&#1091;&#1084;&#1077;&#1085;&#1090;&#1099;\&#1055;&#1088;&#1086;&#1075;&#1085;&#1086;&#1079;%202006\&#1055;&#1086;&#1076;&#1074;&#1077;&#1076;&#1086;&#1084;&#1089;&#1090;&#1074;&#1077;&#1085;&#1085;&#1099;&#1077;\&#1060;&#1086;&#1088;&#1084;&#1072;%20&#1076;&#1083;&#1103;%20&#1088;&#1072;&#1079;&#1088;&#1072;&#1073;&#1086;&#1090;&#1082;&#1080;%20&#1087;&#1088;&#1086;&#1075;&#1085;&#1086;&#1079;&#1072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"/>
      <sheetName val="стр.2"/>
      <sheetName val="Объекты Выбросы"/>
      <sheetName val="Выбросы стац."/>
      <sheetName val="Выбросы передв."/>
      <sheetName val="Объекты Сбросы"/>
      <sheetName val="Сбросы"/>
      <sheetName val="Объекты Отходы"/>
      <sheetName val="ФККО"/>
      <sheetName val="Отходы"/>
      <sheetName val="Вещества Выбросы"/>
      <sheetName val="Виды топлива"/>
      <sheetName val="Вещества сбросы"/>
      <sheetName val="Виды отходов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Вскрышные породы и забалансовые руды</v>
          </cell>
        </row>
        <row r="3">
          <cell r="A3" t="str">
            <v>Вскрышные породы и забалансовые руды, не содержвщие вредных веществ</v>
          </cell>
        </row>
        <row r="4">
          <cell r="A4" t="str">
            <v>Вскрышные породы и забалансовые руды, содержащие соединения тяжелых металлов</v>
          </cell>
        </row>
        <row r="5">
          <cell r="A5" t="str">
            <v>Вскрышные породы и забалансовые руды, содержащие цианиды</v>
          </cell>
        </row>
        <row r="6">
          <cell r="A6" t="str">
            <v>Древесные отходы от применения древесины</v>
          </cell>
        </row>
        <row r="7">
          <cell r="A7" t="str">
            <v>Деревянная упаковка и древесные отходы, загрязненные неорганическими химикалиями (кислоты, соли, щелочи)</v>
          </cell>
        </row>
        <row r="8">
          <cell r="A8" t="str">
            <v>Деревянная упаковка и древесные отходы, загрязненные органическими химикалиями (минеральные масла, лаки, растворители, органические покрытия)</v>
          </cell>
        </row>
        <row r="9">
          <cell r="A9" t="str">
            <v>Деревянная упаковка и древесные отходы, незагрязненные</v>
          </cell>
        </row>
        <row r="10">
          <cell r="A10" t="str">
            <v>Древесные отходы от применения древесины (прочие отходы)</v>
          </cell>
        </row>
        <row r="11">
          <cell r="A11" t="str">
            <v>Лесоматериалы строительные, в т ч от сноса и разборки строений</v>
          </cell>
        </row>
        <row r="12">
          <cell r="A12" t="str">
            <v>Прочие древесные отходы от применения древесины</v>
          </cell>
        </row>
        <row r="13">
          <cell r="A13" t="str">
            <v>Другие отходы минерального происхождения, а также отходы рафинирования продуктов</v>
          </cell>
        </row>
        <row r="14">
          <cell r="A14" t="str">
            <v>Грунт, загрязненный нефтепродуктами</v>
          </cell>
        </row>
        <row r="15">
          <cell r="A15" t="str">
            <v>Керамические покрытия чанов</v>
          </cell>
        </row>
        <row r="16">
          <cell r="A16" t="str">
            <v>Остатки порошка от тушения огня</v>
          </cell>
        </row>
        <row r="17">
          <cell r="A17" t="str">
            <v>Остатки смешанные, содержащие драгоценные металлы</v>
          </cell>
        </row>
        <row r="18">
          <cell r="A18" t="str">
            <v>Песок, загрязненный нефтепродуктами</v>
          </cell>
        </row>
        <row r="19">
          <cell r="A19" t="str">
            <v>Прочие загрязненные земли</v>
          </cell>
        </row>
        <row r="20">
          <cell r="A20" t="str">
            <v>Прочие твердые минеральные отходы</v>
          </cell>
        </row>
        <row r="21">
          <cell r="A21" t="str">
            <v>Пыль угольная</v>
          </cell>
        </row>
        <row r="22">
          <cell r="A22" t="str">
            <v>Шлам буровой</v>
          </cell>
        </row>
        <row r="23">
          <cell r="A23" t="str">
            <v>Шлам и пыль от шлифования и полирования металлов</v>
          </cell>
        </row>
        <row r="24">
          <cell r="A24" t="str">
            <v>Шлам карбидный</v>
          </cell>
        </row>
        <row r="25">
          <cell r="A25" t="str">
            <v>Шлам карбонации</v>
          </cell>
        </row>
        <row r="26">
          <cell r="A26" t="str">
            <v>Шлам от мойки автотранспорта</v>
          </cell>
        </row>
        <row r="27">
          <cell r="A27" t="str">
            <v>Шлам очистки промышленных стоков</v>
          </cell>
        </row>
        <row r="28">
          <cell r="A28" t="str">
            <v>Шлам фильтровочный с получения отбеливающей глины</v>
          </cell>
        </row>
        <row r="29">
          <cell r="A29" t="str">
            <v>Шлам эмалей</v>
          </cell>
        </row>
        <row r="30">
          <cell r="A30" t="str">
            <v>Другие отходы от переработки и улучшения качества продуктов животного и растительного происхождения</v>
          </cell>
        </row>
        <row r="31">
          <cell r="A31" t="str">
            <v>Остатки котельной накипи (мыловарение)</v>
          </cell>
        </row>
        <row r="32">
          <cell r="A32" t="str">
            <v>Шлам от мыловарения</v>
          </cell>
        </row>
        <row r="33">
          <cell r="A33" t="str">
            <v>Щелочи мыльные</v>
          </cell>
        </row>
        <row r="34">
          <cell r="A34" t="str">
            <v>Жидкие отходы термической обработки отходов и от топочных установок</v>
          </cell>
        </row>
        <row r="35">
          <cell r="A35" t="str">
            <v>Жидкие отходы термической обработки отходов и от топочных установок</v>
          </cell>
        </row>
        <row r="36">
          <cell r="A36" t="str">
            <v>Вода от удаления шлаков термической обработки и сжигания отходов</v>
          </cell>
        </row>
        <row r="37">
          <cell r="A37" t="str">
            <v>Жидкие отходы термической обработки отходов и от топочных установок (прочие отходы)</v>
          </cell>
        </row>
        <row r="38">
          <cell r="A38" t="str">
            <v>Отходы от мойки оборудования термической обработки и сжигания</v>
          </cell>
        </row>
        <row r="39">
          <cell r="A39" t="str">
            <v>Прочие жидкие отходы термической обработки и сжигания отходов</v>
          </cell>
        </row>
        <row r="40">
          <cell r="A40" t="str">
            <v>Затвердевшие отходы полимеров и пластмасс</v>
          </cell>
        </row>
        <row r="41">
          <cell r="A41" t="str">
            <v>Аминопласты</v>
          </cell>
        </row>
        <row r="42">
          <cell r="A42" t="str">
            <v>Винилискожа</v>
          </cell>
        </row>
        <row r="43">
          <cell r="A43" t="str">
            <v>Изоляционные материалы</v>
          </cell>
        </row>
        <row r="44">
          <cell r="A44" t="str">
            <v>Изоплен, эластоплен</v>
          </cell>
        </row>
        <row r="45">
          <cell r="A45" t="str">
            <v>Ионообменные смолы для водоподготовки, потерявшие потребительские свойства</v>
          </cell>
        </row>
        <row r="46">
          <cell r="A46" t="str">
            <v>Ионообменные смолы для умягчения питьевой воды отработанные</v>
          </cell>
        </row>
        <row r="47">
          <cell r="A47" t="str">
            <v>Карбамидные смолы</v>
          </cell>
        </row>
        <row r="48">
          <cell r="A48" t="str">
            <v>Линолеум</v>
          </cell>
        </row>
        <row r="49">
          <cell r="A49" t="str">
            <v>Металлонаполненныс пластики</v>
          </cell>
        </row>
        <row r="50">
          <cell r="A50" t="str">
            <v>Отходы гетинакса, текстолита, вулканизированной фибры, пленкосинтетического картона</v>
          </cell>
        </row>
        <row r="51">
          <cell r="A51" t="str">
            <v>Отходы жесткого пенопласта (исключая поливинилхлоридный)</v>
          </cell>
        </row>
        <row r="52">
          <cell r="A52" t="str">
            <v>Отходы затвердевшего компаунда</v>
          </cell>
        </row>
        <row r="53">
          <cell r="A53" t="str">
            <v>Отходы затвердевшего поливинилацеталя</v>
          </cell>
        </row>
        <row r="54">
          <cell r="A54" t="str">
            <v>Отходы затвердевшего поливинилацетата</v>
          </cell>
        </row>
        <row r="55">
          <cell r="A55" t="str">
            <v>Отходы затвердевшего поливинилового спирта</v>
          </cell>
        </row>
        <row r="56">
          <cell r="A56" t="str">
            <v>Отходы затвердевшего поливинилхлорида и пенопласта на его базе</v>
          </cell>
        </row>
        <row r="57">
          <cell r="A57" t="str">
            <v>Отходы затвердевшего полипропилена</v>
          </cell>
        </row>
        <row r="58">
          <cell r="A58" t="str">
            <v>Отходы затвердевшего полиуретана, полиуретановой пены или пленки</v>
          </cell>
        </row>
        <row r="59">
          <cell r="A59" t="str">
            <v>Отходы затвердевшего полиэтилена</v>
          </cell>
        </row>
        <row r="60">
          <cell r="A60" t="str">
            <v>Отходы затвердевшей смолы ионообменников (в том числе отработанной), не содержащей опасные вещества</v>
          </cell>
        </row>
        <row r="61">
          <cell r="A61" t="str">
            <v>Отходы затвердевших полиакрилатов, поликарбонатов, органического стекла</v>
          </cell>
        </row>
        <row r="62">
          <cell r="A62" t="str">
            <v>Отходы затвердевших полиамидов</v>
          </cell>
        </row>
        <row r="63">
          <cell r="A63" t="str">
            <v>Отходы затвердевших полиолефинов (кроме полиэтилена и полипропилена)</v>
          </cell>
        </row>
        <row r="64">
          <cell r="A64" t="str">
            <v>Отходы затвердевших стеклопластиков</v>
          </cell>
        </row>
        <row r="65">
          <cell r="A65" t="str">
            <v>Отходы затвердевших этролов (пластмасс на основе эфиров целлюлозы)</v>
          </cell>
        </row>
        <row r="66">
          <cell r="A66" t="str">
            <v>Отходы имидофлекса</v>
          </cell>
        </row>
        <row r="67">
          <cell r="A67" t="str">
            <v>Отходы клеенки на бумажной основе</v>
          </cell>
        </row>
        <row r="68">
          <cell r="A68" t="str">
            <v>Отходы клеенки на тканевой основе</v>
          </cell>
        </row>
        <row r="69">
          <cell r="A69" t="str">
            <v>Отходы пластмассовой (синтетической) пленки, незагрязненной</v>
          </cell>
        </row>
        <row r="70">
          <cell r="A70" t="str">
            <v>Отходы пленкоасбокартона</v>
          </cell>
        </row>
        <row r="71">
          <cell r="A71" t="str">
            <v>Отходы пленкосинтетического картона</v>
          </cell>
        </row>
        <row r="72">
          <cell r="A72" t="str">
            <v>Отходы полипропилена в виде лома, литников</v>
          </cell>
        </row>
        <row r="73">
          <cell r="A73" t="str">
            <v>Отходы полипропилена в виде пленки</v>
          </cell>
        </row>
        <row r="74">
          <cell r="A74" t="str">
            <v>Отходы полиэтилена в виде лома, литников</v>
          </cell>
        </row>
        <row r="75">
          <cell r="A75" t="str">
            <v>Отходы полиэтилена в виде пленки</v>
          </cell>
        </row>
        <row r="76">
          <cell r="A76" t="str">
            <v>Отходы полиэтилентерефталата (в том числе пленки на его базе)</v>
          </cell>
        </row>
        <row r="77">
          <cell r="A77" t="str">
            <v>Отходы смеси затвердевших разнородных пластмасс</v>
          </cell>
        </row>
        <row r="78">
          <cell r="A78" t="str">
            <v>Отходы стеклолакоткани</v>
          </cell>
        </row>
        <row r="79">
          <cell r="A79" t="str">
            <v>Отходы стеклослюдопласта</v>
          </cell>
        </row>
        <row r="80">
          <cell r="A80" t="str">
            <v>Отходы твердого акрилонитрилбутадиенстирола (пластик АБС)</v>
          </cell>
        </row>
        <row r="81">
          <cell r="A81" t="str">
            <v>Отходы твердого полистирола, полистирольной пены или пленки</v>
          </cell>
        </row>
        <row r="82">
          <cell r="A82" t="str">
            <v>Отходы твердых сложных полиэфиров</v>
          </cell>
        </row>
        <row r="83">
          <cell r="A83" t="str">
            <v>Отходы твердых сополимеров стирола</v>
          </cell>
        </row>
        <row r="84">
          <cell r="A84" t="str">
            <v>Отходы формовочных масс (термореактивной пластмассы) затвердевшие</v>
          </cell>
        </row>
        <row r="85">
          <cell r="A85" t="str">
            <v>Отходы фото - и кинопленки, рентгеновской пленки</v>
          </cell>
        </row>
        <row r="86">
          <cell r="A86" t="str">
            <v>Отходы целлофана</v>
          </cell>
        </row>
        <row r="87">
          <cell r="A87" t="str">
            <v>Отходы целлулоида</v>
          </cell>
        </row>
        <row r="88">
          <cell r="A88" t="str">
            <v>Пластмассовая незагрязненная тара, потерявшая потребительские свойства</v>
          </cell>
        </row>
        <row r="89">
          <cell r="A89" t="str">
            <v>Пластмассовая тара</v>
          </cell>
        </row>
        <row r="90">
          <cell r="A90" t="str">
            <v>Пластмассовые упаковки и емкости с остатками вредного содержимого</v>
          </cell>
        </row>
        <row r="91">
          <cell r="A91" t="str">
            <v>Пластмассы фторосодержащие, включая тефлон</v>
          </cell>
        </row>
        <row r="92">
          <cell r="A92" t="str">
            <v>Поливиниловый спирт</v>
          </cell>
        </row>
        <row r="93">
          <cell r="A93" t="str">
            <v>Полимерная (синтетическая пленка)</v>
          </cell>
        </row>
        <row r="94">
          <cell r="A94" t="str">
            <v>Полипропилен</v>
          </cell>
        </row>
        <row r="95">
          <cell r="A95" t="str">
            <v>Полихлорвинил, его сополимеры, пластикат и пенопласт на его основе</v>
          </cell>
        </row>
        <row r="96">
          <cell r="A96" t="str">
            <v>Полиэтилен</v>
          </cell>
        </row>
        <row r="97">
          <cell r="A97" t="str">
            <v>Полиэтиленовая тара, поврежденная</v>
          </cell>
        </row>
        <row r="98">
          <cell r="A98" t="str">
            <v>Прессматериалы</v>
          </cell>
        </row>
        <row r="99">
          <cell r="A99" t="str">
            <v>Резита отходы</v>
          </cell>
        </row>
        <row r="100">
          <cell r="A100" t="str">
            <v>Смола ионообменная, с вредными примесями(в зависимости от специфики применения)</v>
          </cell>
        </row>
        <row r="101">
          <cell r="A101" t="str">
            <v>Смолы эпоксидные, затвердевшие</v>
          </cell>
        </row>
        <row r="102">
          <cell r="A102" t="str">
            <v>Стеклотекстолит (фольгированный и нефольгированный)</v>
          </cell>
        </row>
        <row r="103">
          <cell r="A103" t="str">
            <v>Фенопласты</v>
          </cell>
        </row>
        <row r="104">
          <cell r="A104" t="str">
            <v>Формовочные массы (термореактивная пластмасса)</v>
          </cell>
        </row>
        <row r="105">
          <cell r="A105" t="str">
            <v>Шланги пластмассовые, потерявшие потребительские свойства</v>
          </cell>
        </row>
        <row r="106">
          <cell r="A106" t="str">
            <v>Шнуры синтетические, потерявшие потребительские свойства</v>
          </cell>
        </row>
        <row r="107">
          <cell r="A107" t="str">
            <v>Золы, шлаки и пыль от топочных установок и от термической обработки отходов</v>
          </cell>
        </row>
        <row r="108">
          <cell r="A108" t="str">
            <v>Зола древесная и соломенная</v>
          </cell>
        </row>
        <row r="109">
          <cell r="A109" t="str">
            <v>Зола и пыль от нагревательных и обжиговых установок</v>
          </cell>
        </row>
        <row r="110">
          <cell r="A110" t="str">
            <v>Золошлаки от сжигания углей</v>
          </cell>
        </row>
        <row r="111">
          <cell r="A111" t="str">
            <v>Золошлаки от сжигания углей (Башкирский бурый, Ирша-Бородинский, Назаровский)</v>
          </cell>
        </row>
        <row r="112">
          <cell r="A112" t="str">
            <v>Золошлаки от сжигания углей (Березовский)</v>
          </cell>
        </row>
        <row r="113">
          <cell r="A113" t="str">
            <v>Прочие золы и пыль от производства строительных материалов, стекла и керамики</v>
          </cell>
        </row>
        <row r="114">
          <cell r="A114" t="str">
            <v>Пыль каменная от полирования</v>
          </cell>
        </row>
        <row r="115">
          <cell r="A115" t="str">
            <v>Золы, шлаки и пыль от топочных установок и установок для термической обработки отходов</v>
          </cell>
        </row>
        <row r="116">
          <cell r="A116" t="str">
            <v>Гипс реактивный</v>
          </cell>
        </row>
        <row r="117">
          <cell r="A117" t="str">
            <v>Зола и пыль (летучие) из установок сжигания опасных отходов</v>
          </cell>
        </row>
        <row r="118">
          <cell r="A118" t="str">
            <v>Остатки твердые, солесодержащие, их дымоулавливающих устройств, при переработке отходов сжиганием и пиролизом</v>
          </cell>
        </row>
        <row r="119">
          <cell r="A119" t="str">
            <v>Прочие золы, шлаки и пыль от топочных установок</v>
          </cell>
        </row>
        <row r="120">
          <cell r="A120" t="str">
            <v>Сажа и пыль (летучие) из установок сжигания муниципальных отходов</v>
          </cell>
        </row>
        <row r="121">
          <cell r="A121" t="str">
            <v>Сажа и пыль топочных установок, летучие</v>
          </cell>
        </row>
        <row r="122">
          <cell r="A122" t="str">
            <v>Шлаки и золы из установок сжигания муниципальных отходов</v>
          </cell>
        </row>
        <row r="123">
          <cell r="A123" t="str">
            <v>Шлаки и золы из установок сжигания опасных отходов</v>
          </cell>
        </row>
        <row r="124">
          <cell r="A124" t="str">
            <v>Шлаки и золы котельные</v>
          </cell>
        </row>
        <row r="125">
          <cell r="A125" t="str">
            <v>Шлаки и золы пиролизных установок</v>
          </cell>
        </row>
        <row r="126">
          <cell r="A126" t="str">
            <v>Инфильтрационные воды объектов размещения отходов</v>
          </cell>
        </row>
        <row r="127">
          <cell r="A127" t="str">
            <v>Инфильтрационные воды хранилищ отходов (бытовых отходов, опасных промышленных отходов и др )</v>
          </cell>
        </row>
        <row r="128">
          <cell r="A128" t="str">
            <v>Катализаторы</v>
          </cell>
        </row>
        <row r="129">
          <cell r="A129" t="str">
            <v>Катализаторы отработанные</v>
          </cell>
        </row>
        <row r="130">
          <cell r="A130" t="str">
            <v>Концентраты</v>
          </cell>
        </row>
        <row r="131">
          <cell r="A131" t="str">
            <v>Концентраты (прочие отходы)</v>
          </cell>
        </row>
        <row r="132">
          <cell r="A132" t="str">
            <v>Лабораторные отходы и остатки химикалиев</v>
          </cell>
        </row>
        <row r="133">
          <cell r="A133" t="str">
            <v>Лабораторные смеси и шламы в основном неорганических химикалиев</v>
          </cell>
        </row>
        <row r="134">
          <cell r="A134" t="str">
            <v>Лабораторные смеси и шламы в основном органических химикалиев</v>
          </cell>
        </row>
        <row r="135">
          <cell r="A135" t="str">
            <v>Лом и отходы железа и стали</v>
          </cell>
        </row>
        <row r="136">
          <cell r="A136" t="str">
            <v>Железные бочки, потерявшие потребительские свойства</v>
          </cell>
        </row>
        <row r="137">
          <cell r="A137" t="str">
            <v>Железо и сталь загрязненные</v>
          </cell>
        </row>
        <row r="138">
          <cell r="A138" t="str">
            <v>Лом и отходы металлокерамики с черными металлами</v>
          </cell>
        </row>
        <row r="139">
          <cell r="A139" t="str">
            <v>Лом и отходы черных металлов с примесями или загрязненные опасными веществами</v>
          </cell>
        </row>
        <row r="140">
          <cell r="A140" t="str">
            <v>Лом и отходы,  содержащие сталь</v>
          </cell>
        </row>
        <row r="141">
          <cell r="A141" t="str">
            <v>Лом и отходы,  содержащие чугун</v>
          </cell>
        </row>
        <row r="142">
          <cell r="A142" t="str">
            <v>Лом и отходы, содержащие легированную сталь</v>
          </cell>
        </row>
        <row r="143">
          <cell r="A143" t="str">
            <v>Лом и отходы, содержащие луженую сталь</v>
          </cell>
        </row>
        <row r="144">
          <cell r="A144" t="str">
            <v>Лом и отходы, содержащие несортированные черные металлы</v>
          </cell>
        </row>
        <row r="145">
          <cell r="A145" t="str">
            <v>Лом и отходы, содержащие оцинкованную сталь</v>
          </cell>
        </row>
        <row r="146">
          <cell r="A146" t="str">
            <v>Лом и отходы, содержащие сталь</v>
          </cell>
        </row>
        <row r="147">
          <cell r="A147" t="str">
            <v>Лом и отходы, содержащие углеродистую сталь</v>
          </cell>
        </row>
        <row r="148">
          <cell r="A148" t="str">
            <v>Лом и отходы, содержащие чугун</v>
          </cell>
        </row>
        <row r="149">
          <cell r="A149" t="str">
            <v>Лом легированной стали в кусковой форме незагрязненный</v>
          </cell>
        </row>
        <row r="150">
          <cell r="A150" t="str">
            <v>Лом легированной стали несортированный</v>
          </cell>
        </row>
        <row r="151">
          <cell r="A151" t="str">
            <v>Лом луженой стали в кусковой форме незагрязненный</v>
          </cell>
        </row>
        <row r="152">
          <cell r="A152" t="str">
            <v>Лом луженой стали несортированный</v>
          </cell>
        </row>
        <row r="153">
          <cell r="A153" t="str">
            <v>Лом оцинкованной стали в кусковой форме незагрязненный</v>
          </cell>
        </row>
        <row r="154">
          <cell r="A154" t="str">
            <v>Лом оцинкованной стали несортированный</v>
          </cell>
        </row>
        <row r="155">
          <cell r="A155" t="str">
            <v>Лом стали углеродистых марок в кусковой форме незагрязненный</v>
          </cell>
        </row>
        <row r="156">
          <cell r="A156" t="str">
            <v>Лом стали углеродистых марок несортированный</v>
          </cell>
        </row>
        <row r="157">
          <cell r="A157" t="str">
            <v>Лом стальной в кусковой форме незагрязненный</v>
          </cell>
        </row>
        <row r="158">
          <cell r="A158" t="str">
            <v>Лом стальной несортированный</v>
          </cell>
        </row>
        <row r="159">
          <cell r="A159" t="str">
            <v>Лом стружка и пыль черных металлов и сплавов</v>
          </cell>
        </row>
        <row r="160">
          <cell r="A160" t="str">
            <v>Лом черных металлов в кусковой форме незагрязненный</v>
          </cell>
        </row>
        <row r="161">
          <cell r="A161" t="str">
            <v>Лом черных металлов несортированный</v>
          </cell>
        </row>
        <row r="162">
          <cell r="A162" t="str">
            <v>Лом чугунный в кусковой форме</v>
          </cell>
        </row>
        <row r="163">
          <cell r="A163" t="str">
            <v>Лом чугунный несортированный</v>
          </cell>
        </row>
        <row r="164">
          <cell r="A164" t="str">
            <v>Металлическая дробь с примесью шлаковой корки (дробеструйная обработка)</v>
          </cell>
        </row>
        <row r="165">
          <cell r="A165" t="str">
            <v>Огарки сварочных электродов</v>
          </cell>
        </row>
        <row r="166">
          <cell r="A166" t="str">
            <v>Окалина</v>
          </cell>
        </row>
        <row r="167">
          <cell r="A167" t="str">
            <v>Опилки легированной стали незагрязненные</v>
          </cell>
        </row>
        <row r="168">
          <cell r="A168" t="str">
            <v>Опилки луженой стали незагрязненные</v>
          </cell>
        </row>
        <row r="169">
          <cell r="A169" t="str">
            <v>Опилки оцинкованной стали незагрязненные</v>
          </cell>
        </row>
        <row r="170">
          <cell r="A170" t="str">
            <v>Опилки стали углеродистых марок незагрязненные</v>
          </cell>
        </row>
        <row r="171">
          <cell r="A171" t="str">
            <v>Опилки стальные незагрязненные</v>
          </cell>
        </row>
        <row r="172">
          <cell r="A172" t="str">
            <v>Опилки черных металлов незагрязненные</v>
          </cell>
        </row>
        <row r="173">
          <cell r="A173" t="str">
            <v>Опилки чугунные незагрязненные</v>
          </cell>
        </row>
        <row r="174">
          <cell r="A174" t="str">
            <v>Остатки и огарки стальных сварочных электродов</v>
          </cell>
        </row>
        <row r="175">
          <cell r="A175" t="str">
            <v>Отходы стальных электродов</v>
          </cell>
        </row>
        <row r="176">
          <cell r="A176" t="str">
            <v>Отходы черных металлов с примесями</v>
          </cell>
        </row>
        <row r="177">
          <cell r="A177" t="str">
            <v>Отходы, содержащие легированную сталь (в том числе стальную пыль), несортированные</v>
          </cell>
        </row>
        <row r="178">
          <cell r="A178" t="str">
            <v>Отходы, содержащие легированную сталь в кусковой форме</v>
          </cell>
        </row>
        <row r="179">
          <cell r="A179" t="str">
            <v>Отходы, содержащие листовой прокат легированной стали</v>
          </cell>
        </row>
        <row r="180">
          <cell r="A180" t="str">
            <v>Отходы, содержащие листовой прокат стали</v>
          </cell>
        </row>
        <row r="181">
          <cell r="A181" t="str">
            <v>Отходы, содержащие листовой прокат стали углеродистых марок</v>
          </cell>
        </row>
        <row r="182">
          <cell r="A182" t="str">
            <v>Отходы, содержащие луженую сталь (в том числе стальную пыль), несортированные</v>
          </cell>
        </row>
        <row r="183">
          <cell r="A183" t="str">
            <v>Отходы, содержащие луженую сталь в кусковой форме</v>
          </cell>
        </row>
        <row r="184">
          <cell r="A184" t="str">
            <v>Отходы, содержащие оцинкованную сталь (в том числе стальную пыль), несортированные</v>
          </cell>
        </row>
        <row r="185">
          <cell r="A185" t="str">
            <v>Отходы, содержащие оцинкованную сталь в кусковой форме</v>
          </cell>
        </row>
        <row r="186">
          <cell r="A186" t="str">
            <v>Отходы, содержащие сталь (в том числе стальную пыль), несортированные</v>
          </cell>
        </row>
        <row r="187">
          <cell r="A187" t="str">
            <v>Отходы, содержащие сталь в кусковой форме</v>
          </cell>
        </row>
        <row r="188">
          <cell r="A188" t="str">
            <v>Отходы, содержащие сталь углеродистых марок (в том числе стальную пыль), несортированные</v>
          </cell>
        </row>
        <row r="189">
          <cell r="A189" t="str">
            <v>Отходы, содержащие сталь углеродистых марок в кусковой форме</v>
          </cell>
        </row>
        <row r="190">
          <cell r="A190" t="str">
            <v>Отходы, содержащие черные металлы (в том числе чугунную и/или стальную пыль), несортированные</v>
          </cell>
        </row>
        <row r="191">
          <cell r="A191" t="str">
            <v>Отходы, содержащие черные металлы в кусковой форме</v>
          </cell>
        </row>
        <row r="192">
          <cell r="A192" t="str">
            <v>Отходы, содержащие чугун (в том числе чугунную пыль), несортированные</v>
          </cell>
        </row>
        <row r="193">
          <cell r="A193" t="str">
            <v>Отходы, содержащие чугун в кусковой форме</v>
          </cell>
        </row>
        <row r="194">
          <cell r="A194" t="str">
            <v>Провод стальной незагрязненный, потерявший потребительские свойства</v>
          </cell>
        </row>
        <row r="195">
          <cell r="A195" t="str">
            <v>Пыль (или порошок) от шлифования черных металлов с содержанием металла 50 % и более</v>
          </cell>
        </row>
        <row r="196">
          <cell r="A196" t="str">
            <v>Пыль легированной стали незагрязненная</v>
          </cell>
        </row>
        <row r="197">
          <cell r="A197" t="str">
            <v>Пыль луженой стали незагрязненная</v>
          </cell>
        </row>
        <row r="198">
          <cell r="A198" t="str">
            <v>Пыль оцинкованной стали незагрязненная</v>
          </cell>
        </row>
        <row r="199">
          <cell r="A199" t="str">
            <v>Пыль стали углеродистых марок незагрязненная</v>
          </cell>
        </row>
        <row r="200">
          <cell r="A200" t="str">
            <v>Пыль стальная незагрязненная</v>
          </cell>
        </row>
        <row r="201">
          <cell r="A201" t="str">
            <v>Пыль черных металлов незагрязненная</v>
          </cell>
        </row>
        <row r="202">
          <cell r="A202" t="str">
            <v>Пыль чугунная незагрязненная</v>
          </cell>
        </row>
        <row r="203">
          <cell r="A203" t="str">
            <v>Свечи зажигания автомобильные отработанные</v>
          </cell>
        </row>
        <row r="204">
          <cell r="A204" t="str">
            <v>Скрап легированной стали незагрязненный</v>
          </cell>
        </row>
        <row r="205">
          <cell r="A205" t="str">
            <v>Скрап луженой стали незагрязненный</v>
          </cell>
        </row>
        <row r="206">
          <cell r="A206" t="str">
            <v>Скрап оцинкованной стали незагрязненный</v>
          </cell>
        </row>
        <row r="207">
          <cell r="A207" t="str">
            <v>Скрап стали углеродистых марок незагрязненный</v>
          </cell>
        </row>
        <row r="208">
          <cell r="A208" t="str">
            <v>Скрап стальной незагрязненный</v>
          </cell>
        </row>
        <row r="209">
          <cell r="A209" t="str">
            <v>Скрап черных металлов незагрязненный</v>
          </cell>
        </row>
        <row r="210">
          <cell r="A210" t="str">
            <v>Скрап чугунный незагрязненный</v>
          </cell>
        </row>
        <row r="211">
          <cell r="A211" t="str">
            <v>Сплавы твердые, инструментальные</v>
          </cell>
        </row>
        <row r="212">
          <cell r="A212" t="str">
            <v>Сростки корунда с ферросплавом в производстве шлифовальных материалов</v>
          </cell>
        </row>
        <row r="213">
          <cell r="A213" t="str">
            <v>Сталь легированная, чистая</v>
          </cell>
        </row>
        <row r="214">
          <cell r="A214" t="str">
            <v>Стружка легированной стали незагрязненная</v>
          </cell>
        </row>
        <row r="215">
          <cell r="A215" t="str">
            <v>Стружка луженой стали незагрязненная</v>
          </cell>
        </row>
        <row r="216">
          <cell r="A216" t="str">
            <v>Стружка оцинкованной стали незагрязненная</v>
          </cell>
        </row>
        <row r="217">
          <cell r="A217" t="str">
            <v>Стружка стали углеродистых марок незагрязненная</v>
          </cell>
        </row>
        <row r="218">
          <cell r="A218" t="str">
            <v>Стружка стальная незагрязненная</v>
          </cell>
        </row>
        <row r="219">
          <cell r="A219" t="str">
            <v>Стружка черных металлов незагрязненная</v>
          </cell>
        </row>
        <row r="220">
          <cell r="A220" t="str">
            <v>Стружка чугунная незагрязненная</v>
          </cell>
        </row>
        <row r="221">
          <cell r="A221" t="str">
            <v>Тара и упаковка из легированной стали незагрязненная, потерявшая потребительские свойства</v>
          </cell>
        </row>
        <row r="222">
          <cell r="A222" t="str">
            <v>Тара и упаковка из луженой стали незагрязненная, потерявшая потребительские свойства</v>
          </cell>
        </row>
        <row r="223">
          <cell r="A223" t="str">
            <v>Тара и упаковка из оцинкованной стали незагрязненная, потерявшая потребительские свойства</v>
          </cell>
        </row>
        <row r="224">
          <cell r="A224" t="str">
            <v>Тара и упаковка из стали незагрязненная, потерявшая потребительские свойства</v>
          </cell>
        </row>
        <row r="225">
          <cell r="A225" t="str">
            <v>Тара и упаковка из стали углеродистых марок незагрязненная, потерявшая потребительские свойства</v>
          </cell>
        </row>
        <row r="226">
          <cell r="A226" t="str">
            <v>Тара и упаковка из черных металлов, незагрязненная, потерявшая потребительские свойства</v>
          </cell>
        </row>
        <row r="227">
          <cell r="A227" t="str">
            <v>Тара и упаковка стальные с остаткаами содержимого</v>
          </cell>
        </row>
        <row r="228">
          <cell r="A228" t="str">
            <v>Тара и упаковка чугунная незагрязненная, потерявшая потребительские свойства</v>
          </cell>
        </row>
        <row r="229">
          <cell r="A229" t="str">
            <v>Тормозные колодки отработанные</v>
          </cell>
        </row>
        <row r="230">
          <cell r="A230" t="str">
            <v>Черные металлы, покрытые слоем олова</v>
          </cell>
        </row>
        <row r="231">
          <cell r="A231" t="str">
            <v>Лом и отходы цветных металлов</v>
          </cell>
        </row>
        <row r="232">
          <cell r="A232" t="str">
            <v>Meталло керамические отходы и лом</v>
          </cell>
        </row>
        <row r="233">
          <cell r="A233" t="str">
            <v>Бериллий и бериллийсодержащие отходы</v>
          </cell>
        </row>
        <row r="234">
          <cell r="A234" t="str">
            <v>Висмут и висмутсодержащие отходы</v>
          </cell>
        </row>
        <row r="235">
          <cell r="A235" t="str">
            <v>Вольфрам и вольфрамсодержащие отходы</v>
          </cell>
        </row>
        <row r="236">
          <cell r="A236" t="str">
            <v>Гартцинк (жслезоцинковый сплав)</v>
          </cell>
        </row>
        <row r="237">
          <cell r="A237" t="str">
            <v>Кадмий и кадмийсодержащие отходы</v>
          </cell>
        </row>
        <row r="238">
          <cell r="A238" t="str">
            <v>Кобальт и кобальтсодержащие отходы</v>
          </cell>
        </row>
        <row r="239">
          <cell r="A239" t="str">
            <v>Лом и отходы цветных металлов (прочие отходы)</v>
          </cell>
        </row>
        <row r="240">
          <cell r="A240" t="str">
            <v>Лом цветных металлов радиоэлектронной аппаратуры</v>
          </cell>
        </row>
        <row r="241">
          <cell r="A241" t="str">
            <v>Магний и магнийсодержащие отходы</v>
          </cell>
        </row>
        <row r="242">
          <cell r="A242" t="str">
            <v>Марганец и марганецсодержащие отходы</v>
          </cell>
        </row>
        <row r="243">
          <cell r="A243" t="str">
            <v>Молибден и молибденсодсржащие отходы</v>
          </cell>
        </row>
        <row r="244">
          <cell r="A244" t="str">
            <v>Отходы хрома, германия, ванадия и других цветных металлов, в т ч редкоземельных</v>
          </cell>
        </row>
        <row r="245">
          <cell r="A245" t="str">
            <v>Прочие отходы цветных металлов</v>
          </cell>
        </row>
        <row r="246">
          <cell r="A246" t="str">
            <v>Ртуть металлическая, некондиционная</v>
          </cell>
        </row>
        <row r="247">
          <cell r="A247" t="str">
            <v>Сурьма и сурьмусодержащие отходы</v>
          </cell>
        </row>
        <row r="248">
          <cell r="A248" t="str">
            <v>Таллий и таллийсодержащие отходы</v>
          </cell>
        </row>
        <row r="249">
          <cell r="A249" t="str">
            <v>Тантал и танталсодержащие отходы</v>
          </cell>
        </row>
        <row r="250">
          <cell r="A250" t="str">
            <v>Тара и упаковка из цветных металлов с остатками содержимого</v>
          </cell>
        </row>
        <row r="251">
          <cell r="A251" t="str">
            <v>Упаковка ич цветных металлов и их сплавов, чисгая</v>
          </cell>
        </row>
        <row r="252">
          <cell r="A252" t="str">
            <v>Цирконий и цирконийсодержащие отходы</v>
          </cell>
        </row>
        <row r="253">
          <cell r="A253" t="str">
            <v>Медицинские отходы</v>
          </cell>
        </row>
        <row r="254">
          <cell r="A254" t="str">
            <v>Остатки лечебных грязей</v>
          </cell>
        </row>
        <row r="255">
          <cell r="A255" t="str">
            <v>Отходы сбор и удаление которых не требует принятия особых мер предосторожности</v>
          </cell>
        </row>
        <row r="256">
          <cell r="A256" t="str">
            <v>Отходы сбор и удаление которых требует принятия особых мер во избежание инфицирования</v>
          </cell>
        </row>
        <row r="257">
          <cell r="A257" t="str">
            <v>Прочие медицинские отходы</v>
          </cell>
        </row>
        <row r="258">
          <cell r="A258" t="str">
            <v>Хирургический инструмент</v>
          </cell>
        </row>
        <row r="259">
          <cell r="A259" t="str">
            <v>Части человеческих тел, органов и кровь</v>
          </cell>
        </row>
        <row r="260">
          <cell r="A260" t="str">
            <v>Металлические шламы</v>
          </cell>
        </row>
        <row r="261">
          <cell r="A261" t="str">
            <v>Металлургические шлаки, съемы и пыль</v>
          </cell>
        </row>
        <row r="262">
          <cell r="A262" t="str">
            <v>Глиняные взвеси</v>
          </cell>
        </row>
        <row r="263">
          <cell r="A263" t="str">
            <v>Прочие шламы производства минеральных строительных материалов</v>
          </cell>
        </row>
        <row r="264">
          <cell r="A264" t="str">
            <v>Пыль электрофильтров алюминиевого производства</v>
          </cell>
        </row>
        <row r="265">
          <cell r="A265" t="str">
            <v>Шлак печей переплава алюминиевого производства</v>
          </cell>
        </row>
        <row r="266">
          <cell r="A266" t="str">
            <v>Шлам бетонного производства</v>
          </cell>
        </row>
        <row r="267">
          <cell r="A267" t="str">
            <v>Шлам гипсовый</v>
          </cell>
        </row>
        <row r="268">
          <cell r="A268" t="str">
            <v>Шлам известковый, включая отходы гашения извести</v>
          </cell>
        </row>
        <row r="269">
          <cell r="A269" t="str">
            <v>Шлам мраморного производства</v>
          </cell>
        </row>
        <row r="270">
          <cell r="A270" t="str">
            <v>Шлам от шлифовки камней</v>
          </cell>
        </row>
        <row r="271">
          <cell r="A271" t="str">
            <v>Шлам от шлифовки стекла</v>
          </cell>
        </row>
        <row r="272">
          <cell r="A272" t="str">
            <v>Шлам производства готового строительного раствора</v>
          </cell>
        </row>
        <row r="273">
          <cell r="A273" t="str">
            <v>Шлам производства силикатного кирпича</v>
          </cell>
        </row>
        <row r="274">
          <cell r="A274" t="str">
            <v>Шлам цементного производства</v>
          </cell>
        </row>
        <row r="275">
          <cell r="A275" t="str">
            <v>Минеральные шламы</v>
          </cell>
        </row>
        <row r="276">
          <cell r="A276" t="str">
            <v>Известковый шлам при очистке свекловичного сока в сахарном производстве</v>
          </cell>
        </row>
        <row r="277">
          <cell r="A277" t="str">
            <v>Минеральные шламы (прочие отходы)</v>
          </cell>
        </row>
        <row r="278">
          <cell r="A278" t="str">
            <v>Шлам асбестовый</v>
          </cell>
        </row>
        <row r="279">
          <cell r="A279" t="str">
            <v>Шлам асбестовый, незагрязненный опасными веществами</v>
          </cell>
        </row>
        <row r="280">
          <cell r="A280" t="str">
            <v>Шлам земляной от промывки овощей (свеклы, картофеля и т.д.)</v>
          </cell>
        </row>
        <row r="281">
          <cell r="A281" t="str">
            <v>Шлам карбоната кальция</v>
          </cell>
        </row>
        <row r="282">
          <cell r="A282" t="str">
            <v>Шлам минеральный от газоочистки</v>
          </cell>
        </row>
        <row r="283">
          <cell r="A283" t="str">
            <v>Шлам минеральный от газоочистки производства алюминия</v>
          </cell>
        </row>
        <row r="284">
          <cell r="A284" t="str">
            <v>Шлам минеральный от газоочистки производства кремния</v>
          </cell>
        </row>
        <row r="285">
          <cell r="A285" t="str">
            <v>Мусор рыночный</v>
          </cell>
        </row>
        <row r="286">
          <cell r="A286" t="str">
            <v>Мусор рыночный (прочие отходы)</v>
          </cell>
        </row>
        <row r="287">
          <cell r="A287" t="str">
            <v>Отходы продовольственного рынка</v>
          </cell>
        </row>
        <row r="288">
          <cell r="A288" t="str">
            <v>Мусор уличный</v>
          </cell>
        </row>
        <row r="289">
          <cell r="A289" t="str">
            <v>Мусор уличный</v>
          </cell>
        </row>
        <row r="290">
          <cell r="A290" t="str">
            <v>Мусор уличный (прочие отходы)</v>
          </cell>
        </row>
        <row r="291">
          <cell r="A291" t="str">
            <v>Нестойкие осадки, шламы при биомеханической обработке сточной воды</v>
          </cell>
        </row>
        <row r="292">
          <cell r="A292" t="str">
            <v>Мусор с защитных решеток и затворов</v>
          </cell>
        </row>
        <row r="293">
          <cell r="A293" t="str">
            <v>Остатки при очистке каналов</v>
          </cell>
        </row>
        <row r="294">
          <cell r="A294" t="str">
            <v>Прочие остатки канализаций и от обработки воды</v>
          </cell>
        </row>
        <row r="295">
          <cell r="A295" t="str">
            <v>Содержимое жироуловителей (нефтеуловителей)</v>
          </cell>
        </row>
        <row r="296">
          <cell r="A296" t="str">
            <v>Содержимое пескоуловитслей</v>
          </cell>
        </row>
        <row r="297">
          <cell r="A297" t="str">
            <v>Фильтрующие материалы и остатки после фильтрования ливнестоков</v>
          </cell>
        </row>
        <row r="298">
          <cell r="A298" t="str">
            <v>Остатки в размельчителях</v>
          </cell>
        </row>
        <row r="299">
          <cell r="A299" t="str">
            <v>Остатки в размелыителях (легкие фракции)</v>
          </cell>
        </row>
        <row r="300">
          <cell r="A300" t="str">
            <v>Отходы полимерных материалов из размалывающих устройств (легкие фракции)</v>
          </cell>
        </row>
        <row r="301">
          <cell r="A301" t="str">
            <v>Пыль полимерных материалов с фильтров размалывающих устройств</v>
          </cell>
        </row>
        <row r="302">
          <cell r="A302" t="str">
            <v>Пыль с фильтров размельчителей</v>
          </cell>
        </row>
        <row r="303">
          <cell r="A303" t="str">
            <v>Остатки канализаций и от обработки воды кроме шламов</v>
          </cell>
        </row>
        <row r="304">
          <cell r="A304" t="str">
            <v>Прочие нестойкие осадки (шламы) от биомеханической обработки сточных вод</v>
          </cell>
        </row>
        <row r="305">
          <cell r="A305" t="str">
            <v>Шлам (осадок) осветления, нестойкий</v>
          </cell>
        </row>
        <row r="306">
          <cell r="A306" t="str">
            <v>Шлам остаточный от биологической очистки сточных вод, нестойкий</v>
          </cell>
        </row>
        <row r="307">
          <cell r="A307" t="str">
            <v>Шлам фекальный из канализации и выгребных ям</v>
          </cell>
        </row>
        <row r="308">
          <cell r="A308" t="str">
            <v>Остатки рафинирования нефтепродуктов</v>
          </cell>
        </row>
        <row r="309">
          <cell r="A309" t="str">
            <v>Глины фильтровальные, загрязненные нефтью</v>
          </cell>
        </row>
        <row r="310">
          <cell r="A310" t="str">
            <v>Гудрон кислый</v>
          </cell>
        </row>
        <row r="311">
          <cell r="A311" t="str">
            <v>Кислоты отработанные, содержащие нефть</v>
          </cell>
        </row>
        <row r="312">
          <cell r="A312" t="str">
            <v>Отходы кислых смол, кислого дегтя</v>
          </cell>
        </row>
        <row r="313">
          <cell r="A313" t="str">
            <v>Прочие отходы рафинирования нефтепродуктов</v>
          </cell>
        </row>
        <row r="314">
          <cell r="A314" t="str">
            <v>Шлам, остатки от отработки нефти кислые</v>
          </cell>
        </row>
        <row r="315">
          <cell r="A315" t="str">
            <v>Остатки рафинирования при переработке растительных и животных жиров</v>
          </cell>
        </row>
        <row r="316">
          <cell r="A316" t="str">
            <v>Глина отбеливающая (маслосодержащая)</v>
          </cell>
        </row>
        <row r="317">
          <cell r="A317" t="str">
            <v>Остатки рафинирования растительных и животных жиров</v>
          </cell>
        </row>
        <row r="318">
          <cell r="A318" t="str">
            <v>Отходы отбеливающей глины, содержащей масла</v>
          </cell>
        </row>
        <row r="319">
          <cell r="A319" t="str">
            <v>Прочие осгатки рафинирования растительных и животных жиров</v>
          </cell>
        </row>
        <row r="320">
          <cell r="A320" t="str">
            <v>Отходы аккумуляторов</v>
          </cell>
        </row>
        <row r="321">
          <cell r="A321" t="str">
            <v>Аккумуляторы свинцовые отработанные неповрежденные, с не слитым электролитом</v>
          </cell>
        </row>
        <row r="322">
          <cell r="A322" t="str">
            <v>Аккумуляторы свинцовые отработанные неразобранные, со слитым электролитом</v>
          </cell>
        </row>
        <row r="323">
          <cell r="A323" t="str">
            <v>Аккумуляторы свинцовые, отработанные и брак</v>
          </cell>
        </row>
        <row r="324">
          <cell r="A324" t="str">
            <v>Лампы электрические и электронные отработанные и брак</v>
          </cell>
        </row>
        <row r="325">
          <cell r="A325" t="str">
            <v>Отходы бумаги и картона</v>
          </cell>
        </row>
        <row r="326">
          <cell r="A326" t="str">
            <v>Бумага абразивная</v>
          </cell>
        </row>
        <row r="327">
          <cell r="A327" t="str">
            <v>Бумага ламинированная</v>
          </cell>
        </row>
        <row r="328">
          <cell r="A328" t="str">
            <v>Бумага фольгированная</v>
          </cell>
        </row>
        <row r="329">
          <cell r="A329" t="str">
            <v>Бумажные фильтры неиспользованные, брак</v>
          </cell>
        </row>
        <row r="330">
          <cell r="A330" t="str">
            <v>Обрезь гофрокартона</v>
          </cell>
        </row>
        <row r="331">
          <cell r="A331" t="str">
            <v>Отходы бумаги и картона незагрязненные</v>
          </cell>
        </row>
        <row r="332">
          <cell r="A332" t="str">
            <v>Отходы бумаги и картона от канцелярской деятельности и делопроизводства</v>
          </cell>
        </row>
        <row r="333">
          <cell r="A333" t="str">
            <v>Отходы бумаги и картона от резки и штамповки незагрязненные</v>
          </cell>
        </row>
        <row r="334">
          <cell r="A334" t="str">
            <v>Отходы бумаги и картона с пропиткой и покрытиями</v>
          </cell>
        </row>
        <row r="335">
          <cell r="A335" t="str">
            <v>Отходы бумаги и картона с синтетическим покрытием</v>
          </cell>
        </row>
        <row r="336">
          <cell r="A336" t="str">
            <v>Отходы бумаги от резки и штамповки</v>
          </cell>
        </row>
        <row r="337">
          <cell r="A337" t="str">
            <v>Отходы бумаги с нанесенным лаком</v>
          </cell>
        </row>
        <row r="338">
          <cell r="A338" t="str">
            <v>Отходы бумаги, картона и изделий из них, с загрязнениями преимущественно неорганическими</v>
          </cell>
        </row>
        <row r="339">
          <cell r="A339" t="str">
            <v>Отходы бумаги, картона и изделий из них, с загрязнениями преимущественно органическими</v>
          </cell>
        </row>
        <row r="340">
          <cell r="A340" t="str">
            <v>Отходы бумажной клеевой ленты</v>
          </cell>
        </row>
        <row r="341">
          <cell r="A341" t="str">
            <v>Отходы вощеной бумаги</v>
          </cell>
        </row>
        <row r="342">
          <cell r="A342" t="str">
            <v>Отходы картона от резки и штамповки</v>
          </cell>
        </row>
        <row r="343">
          <cell r="A343" t="str">
            <v>Отходы печатной продукции (цветная печать)</v>
          </cell>
        </row>
        <row r="344">
          <cell r="A344" t="str">
            <v>Отходы печатной продукции (черно-белая печать)</v>
          </cell>
        </row>
        <row r="345">
          <cell r="A345" t="str">
            <v>Отходы рубероида</v>
          </cell>
        </row>
        <row r="346">
          <cell r="A346" t="str">
            <v>Отходы рубероида, толи и бумаги, пропитанной битумом</v>
          </cell>
        </row>
        <row r="347">
          <cell r="A347" t="str">
            <v>Отходы толи</v>
          </cell>
        </row>
        <row r="348">
          <cell r="A348" t="str">
            <v>Отходы упаковочного гофрокартона незагрязненные</v>
          </cell>
        </row>
        <row r="349">
          <cell r="A349" t="str">
            <v>Отходы упаковочного картона незагрязненные</v>
          </cell>
        </row>
        <row r="350">
          <cell r="A350" t="str">
            <v>Отходы упаковочной бумаги незагрязненные</v>
          </cell>
        </row>
        <row r="351">
          <cell r="A351" t="str">
            <v>Отходы упаковочных материалов из бумаги и картона незагрязненные</v>
          </cell>
        </row>
        <row r="352">
          <cell r="A352" t="str">
            <v>Отходы фотобумаги</v>
          </cell>
        </row>
        <row r="353">
          <cell r="A353" t="str">
            <v>Прочие незагрязненные отходы бумаги и картона</v>
          </cell>
        </row>
        <row r="354">
          <cell r="A354" t="str">
            <v>Прочие отходы бумаги и картона</v>
          </cell>
        </row>
        <row r="355">
          <cell r="A355" t="str">
            <v>Прочие отходы бумаги незагрязненные</v>
          </cell>
        </row>
        <row r="356">
          <cell r="A356" t="str">
            <v>Прочие отходы гофрокартона незагрязненные</v>
          </cell>
        </row>
        <row r="357">
          <cell r="A357" t="str">
            <v>Прочие отходы картона незагрязненные</v>
          </cell>
        </row>
        <row r="358">
          <cell r="A358" t="str">
            <v>Разнородные отходы бумаги и картона (например, содержащие отходы фотобумаги)</v>
          </cell>
        </row>
        <row r="359">
          <cell r="A359" t="str">
            <v>Срыв бумаги и картона</v>
          </cell>
        </row>
        <row r="360">
          <cell r="A360" t="str">
            <v>Отходы взрывчатых веществ</v>
          </cell>
        </row>
        <row r="361">
          <cell r="A361" t="str">
            <v>Отходы взрывчатых веществ и боеприпасов</v>
          </cell>
        </row>
        <row r="362">
          <cell r="A362" t="str">
            <v>Пиротехнические отходы</v>
          </cell>
        </row>
        <row r="363">
          <cell r="A363" t="str">
            <v>Химикалии органические, многократно азотированные</v>
          </cell>
        </row>
        <row r="364">
          <cell r="A364" t="str">
            <v>Отходы гигиенических средств</v>
          </cell>
        </row>
        <row r="365">
          <cell r="A365" t="str">
            <v>Мыла и кислоты сульфоновыр</v>
          </cell>
        </row>
        <row r="366">
          <cell r="A366" t="str">
            <v>Остатки производства моющих средств</v>
          </cell>
        </row>
        <row r="367">
          <cell r="A367" t="str">
            <v>Отходы гигиенических средств (прочие отходы)</v>
          </cell>
        </row>
        <row r="368">
          <cell r="A368" t="str">
            <v>Поверхностно-активные вещества, жидкие</v>
          </cell>
        </row>
        <row r="369">
          <cell r="A369" t="str">
            <v>Поверхностно-активные вещества, твердые</v>
          </cell>
        </row>
        <row r="370">
          <cell r="A370" t="str">
            <v>Прочие отходы гигиенических, чистящих и моющих средств</v>
          </cell>
        </row>
        <row r="371">
          <cell r="A371" t="str">
            <v>Чистящие вещества, галогеносодержащие</v>
          </cell>
        </row>
        <row r="372">
          <cell r="A372" t="str">
            <v>Отходы добычи нефти</v>
          </cell>
        </row>
        <row r="373">
          <cell r="A373" t="str">
            <v>Буровая промывка и буровая мелочь, загрязненные нефтью</v>
          </cell>
        </row>
        <row r="374">
          <cell r="A374" t="str">
            <v>Буровая промывка и буровая мелочь, не содержащие нефть</v>
          </cell>
        </row>
        <row r="375">
          <cell r="A375" t="str">
            <v>Земля, вынутый грунт, загрязненный сырой нефтью</v>
          </cell>
        </row>
        <row r="376">
          <cell r="A376" t="str">
            <v>Отходы добычи нефти (прочие отходы)</v>
          </cell>
        </row>
        <row r="377">
          <cell r="A377" t="str">
            <v>Прочие остатки нефтедобычи, загрязненные нефтью</v>
          </cell>
        </row>
        <row r="378">
          <cell r="A378" t="str">
            <v>Шлам, содержащий сырую нефть</v>
          </cell>
        </row>
        <row r="379">
          <cell r="A379" t="str">
            <v>Отходы дубилен кроме дубильных веществ</v>
          </cell>
        </row>
        <row r="380">
          <cell r="A380" t="str">
            <v>Прочие отходы дубления, кроме дубильных веществ</v>
          </cell>
        </row>
        <row r="381">
          <cell r="A381" t="str">
            <v>Шлам дубилен</v>
          </cell>
        </row>
        <row r="382">
          <cell r="A382" t="str">
            <v>Шлам зольников отработки сырой кожи и меха</v>
          </cell>
        </row>
        <row r="383">
          <cell r="A383" t="str">
            <v>Отходы жиров, смазок и парафинов из нефти</v>
          </cell>
        </row>
        <row r="384">
          <cell r="A384" t="str">
            <v>Жиры</v>
          </cell>
        </row>
        <row r="385">
          <cell r="A385" t="str">
            <v>Кислоты нефтяные, жирные</v>
          </cell>
        </row>
        <row r="386">
          <cell r="A386" t="str">
            <v>Мыла металлические</v>
          </cell>
        </row>
        <row r="387">
          <cell r="A387" t="str">
            <v>Парафин нефтяной, неочищенный (гач)</v>
          </cell>
        </row>
        <row r="388">
          <cell r="A388" t="str">
            <v>Парафины галогенизированные</v>
          </cell>
        </row>
        <row r="389">
          <cell r="A389" t="str">
            <v>Пек стеариновый</v>
          </cell>
        </row>
        <row r="390">
          <cell r="A390" t="str">
            <v>Прочие огходы жиров (смазок) и парафннов из нефти</v>
          </cell>
        </row>
        <row r="391">
          <cell r="A391" t="str">
            <v>Смазки консервационные</v>
          </cell>
        </row>
        <row r="392">
          <cell r="A392" t="str">
            <v>Отходы из жилищ</v>
          </cell>
        </row>
        <row r="393">
          <cell r="A393" t="str">
            <v>Биогенные отходы сортированные</v>
          </cell>
        </row>
        <row r="394">
          <cell r="A394" t="str">
            <v>Мусор бытовой (домовый) от населения (ТБО)</v>
          </cell>
        </row>
        <row r="395">
          <cell r="A395" t="str">
            <v>Остатки от биологической обработки бытовых отходов</v>
          </cell>
        </row>
        <row r="396">
          <cell r="A396" t="str">
            <v>Остатки от механической обработки бытовых отходов</v>
          </cell>
        </row>
        <row r="397">
          <cell r="A397" t="str">
            <v>Отходы аккумуляторов</v>
          </cell>
        </row>
        <row r="398">
          <cell r="A398" t="str">
            <v>Отходы из жилищ (прочие отходы)</v>
          </cell>
        </row>
        <row r="399">
          <cell r="A399" t="str">
            <v>Отходы из жилищ крупногабаритные</v>
          </cell>
        </row>
        <row r="400">
          <cell r="A400" t="str">
            <v>Отходы из жилищ несортированные (исключая крупногабаритные)</v>
          </cell>
        </row>
        <row r="401">
          <cell r="A401" t="str">
            <v>Отходы клея, клеящих веществ, мастик, незатвердевших смол</v>
          </cell>
        </row>
        <row r="402">
          <cell r="A402" t="str">
            <v>Клея остатки, незатвердевшие</v>
          </cell>
        </row>
        <row r="403">
          <cell r="A403" t="str">
            <v>Масло смоляное</v>
          </cell>
        </row>
        <row r="404">
          <cell r="A404" t="str">
            <v>Мастичные и шпаклевочные материалы, затвердевшие</v>
          </cell>
        </row>
        <row r="405">
          <cell r="A405" t="str">
            <v>Мастичные и шпаклевочные материалы, незатвердевшие</v>
          </cell>
        </row>
        <row r="406">
          <cell r="A406" t="str">
            <v>Остатки смол незатвердевшие</v>
          </cell>
        </row>
        <row r="407">
          <cell r="A407" t="str">
            <v>Остатки смол, затвердевшие (засохшие)</v>
          </cell>
        </row>
        <row r="408">
          <cell r="A408" t="str">
            <v>Прочие отходы клея, клеящих веществ, мастик, смол</v>
          </cell>
        </row>
        <row r="409">
          <cell r="A409" t="str">
            <v>Отходы кожи</v>
          </cell>
        </row>
        <row r="410">
          <cell r="A410" t="str">
            <v>Кожа натуральная, выделанная</v>
          </cell>
        </row>
        <row r="411">
          <cell r="A411" t="str">
            <v>Кожа натуральная, невыделанная</v>
          </cell>
        </row>
        <row r="412">
          <cell r="A412" t="str">
            <v>Кожевенная хр стружка</v>
          </cell>
        </row>
        <row r="413">
          <cell r="A413" t="str">
            <v>Обрезки готовой кожи нехромового дубления</v>
          </cell>
        </row>
        <row r="414">
          <cell r="A414" t="str">
            <v>Обрезки готовой хромовой кожи</v>
          </cell>
        </row>
        <row r="415">
          <cell r="A415" t="str">
            <v>Обрезки спилка хромовой кожи</v>
          </cell>
        </row>
        <row r="416">
          <cell r="A416" t="str">
            <v>Обрезь жесткого кожевенного товара в производстве обуви</v>
          </cell>
        </row>
        <row r="417">
          <cell r="A417" t="str">
            <v>Обувь кожаная рабочая, потерявшая потребительские свойства</v>
          </cell>
        </row>
        <row r="418">
          <cell r="A418" t="str">
            <v>Отходы использованных кожаных изделий</v>
          </cell>
        </row>
        <row r="419">
          <cell r="A419" t="str">
            <v>Отходы кож нехромового дубления</v>
          </cell>
        </row>
        <row r="420">
          <cell r="A420" t="str">
            <v>Отходы подошвенных кож</v>
          </cell>
        </row>
        <row r="421">
          <cell r="A421" t="str">
            <v>Отходы полировальные</v>
          </cell>
        </row>
        <row r="422">
          <cell r="A422" t="str">
            <v>Отходы хромовой кожи</v>
          </cell>
        </row>
        <row r="423">
          <cell r="A423" t="str">
            <v>Прочие отходы от обработки мехов и кож</v>
          </cell>
        </row>
        <row r="424">
          <cell r="A424" t="str">
            <v>Стружка хромовой кожи</v>
          </cell>
        </row>
        <row r="425">
          <cell r="A425" t="str">
            <v>Шлам от шлифовки кож и кожная пыль (мука)</v>
          </cell>
        </row>
        <row r="426">
          <cell r="A426" t="str">
            <v>Отходы лакокрасочных средств</v>
          </cell>
        </row>
        <row r="427">
          <cell r="A427" t="str">
            <v>Краски и лаки, содержащие органические растворители или тяжелые металлы, незатвердевшие</v>
          </cell>
        </row>
        <row r="428">
          <cell r="A428" t="str">
            <v>Лаки и краски, старые, затвердевшие, а также затвердевшие остатки в бочках</v>
          </cell>
        </row>
        <row r="429">
          <cell r="A429" t="str">
            <v>Лакокрасочные материалы, содержащие воду</v>
          </cell>
        </row>
        <row r="430">
          <cell r="A430" t="str">
            <v>Лакокрасочные материалы, содержащие грунты и неорганические вещества</v>
          </cell>
        </row>
        <row r="431">
          <cell r="A431" t="str">
            <v>Остатки твердые, солесодержащие, их дымоулавливающих устройств, топочных агрегатов с традиционным топливом(без реактивного гипса) Остатки типографской и копировальной краски</v>
          </cell>
        </row>
        <row r="432">
          <cell r="A432" t="str">
            <v>Прочие лакокрасочные отходы</v>
          </cell>
        </row>
        <row r="433">
          <cell r="A433" t="str">
            <v>Шлам лаков и красок, незатвердевший</v>
          </cell>
        </row>
        <row r="434">
          <cell r="A434" t="str">
            <v>Отходы лесозаготовок</v>
          </cell>
        </row>
        <row r="435">
          <cell r="A435" t="str">
            <v>Зелень древесная</v>
          </cell>
        </row>
        <row r="436">
          <cell r="A436" t="str">
            <v>Отходы древесины от лесоразработок</v>
          </cell>
        </row>
        <row r="437">
          <cell r="A437" t="str">
            <v>Отходы корчевания пней</v>
          </cell>
        </row>
        <row r="438">
          <cell r="A438" t="str">
            <v>Отходы лесосечные</v>
          </cell>
        </row>
        <row r="439">
          <cell r="A439" t="str">
            <v>Отходы раскряжевки</v>
          </cell>
        </row>
        <row r="440">
          <cell r="A440" t="str">
            <v>Отходы сучьев, ветвей от лесоразработок</v>
          </cell>
        </row>
        <row r="441">
          <cell r="A441" t="str">
            <v>Прочие древесные отходы лесозаготовок</v>
          </cell>
        </row>
        <row r="442">
          <cell r="A442" t="str">
            <v>Отходы металлоорганических соединений</v>
          </cell>
        </row>
        <row r="443">
          <cell r="A443" t="str">
            <v>Карбонилы металлов</v>
          </cell>
        </row>
        <row r="444">
          <cell r="A444" t="str">
            <v>Прочие металлоорганические соединения, кроме пестицидов</v>
          </cell>
        </row>
        <row r="445">
          <cell r="A445" t="str">
            <v>Отходы негалогенированных органических растворителей и их смесей</v>
          </cell>
        </row>
        <row r="446">
          <cell r="A446" t="str">
            <v>Бензин для мойки, летролейный эфир, лигроин, лигроиновый растворитель</v>
          </cell>
        </row>
        <row r="447">
          <cell r="A447" t="str">
            <v>Глицерин</v>
          </cell>
        </row>
        <row r="448">
          <cell r="A448" t="str">
            <v>Нитроразбавители для лаков и красок</v>
          </cell>
        </row>
        <row r="449">
          <cell r="A449" t="str">
            <v>Прочие растворители и их смеси без галогенсодержащих компонентов</v>
          </cell>
        </row>
        <row r="450">
          <cell r="A450" t="str">
            <v>Скипидарное масло</v>
          </cell>
        </row>
        <row r="451">
          <cell r="A451" t="str">
            <v>Сырая нефть, керосин</v>
          </cell>
        </row>
        <row r="452">
          <cell r="A452" t="str">
            <v>Тетрагидронафталин (тетралин)</v>
          </cell>
        </row>
        <row r="453">
          <cell r="A453" t="str">
            <v>Уайт-спирит</v>
          </cell>
        </row>
        <row r="454">
          <cell r="A454" t="str">
            <v>Этанол</v>
          </cell>
        </row>
        <row r="455">
          <cell r="A455" t="str">
            <v>Отходы незатвердевших пластмасс, формовочных масс и компонентов</v>
          </cell>
        </row>
        <row r="456">
          <cell r="A456" t="str">
            <v>Остатки производства и обработки пластмасс, незатвердевшие</v>
          </cell>
        </row>
        <row r="457">
          <cell r="A457" t="str">
            <v>Пластификатор без галогенированных органических компонентов</v>
          </cell>
        </row>
        <row r="458">
          <cell r="A458" t="str">
            <v>Пластификатор с галогенированными органическими компонентами</v>
          </cell>
        </row>
        <row r="459">
          <cell r="A459" t="str">
            <v>Смолы полимерные, литейные</v>
          </cell>
        </row>
        <row r="460">
          <cell r="A460" t="str">
            <v>Смолы полимерные, пропиточные</v>
          </cell>
        </row>
        <row r="461">
          <cell r="A461" t="str">
            <v>Смолы фенолформальдегидные и меламиноформальдегидпые</v>
          </cell>
        </row>
        <row r="462">
          <cell r="A462" t="str">
            <v>Отходы неорганических кислот</v>
          </cell>
        </row>
        <row r="463">
          <cell r="A463" t="str">
            <v>Кислота азотистая</v>
          </cell>
        </row>
        <row r="464">
          <cell r="A464" t="str">
            <v>Кислота азотная</v>
          </cell>
        </row>
        <row r="465">
          <cell r="A465" t="str">
            <v>Кислота серная отработанная, включая аккумуляторную</v>
          </cell>
        </row>
        <row r="466">
          <cell r="A466" t="str">
            <v>Кислота сернистая</v>
          </cell>
        </row>
        <row r="467">
          <cell r="A467" t="str">
            <v>Кислота соляная</v>
          </cell>
        </row>
        <row r="468">
          <cell r="A468" t="str">
            <v>Кислота фосфористая</v>
          </cell>
        </row>
        <row r="469">
          <cell r="A469" t="str">
            <v>Кислота фосфорная</v>
          </cell>
        </row>
        <row r="470">
          <cell r="A470" t="str">
            <v>Кислота фтористоводородная</v>
          </cell>
        </row>
        <row r="471">
          <cell r="A471" t="str">
            <v>Кислота хромовая</v>
          </cell>
        </row>
        <row r="472">
          <cell r="A472" t="str">
            <v>Кислоты и смеси неорганических кислот с примесями, специфическими для данного производства</v>
          </cell>
        </row>
        <row r="473">
          <cell r="A473" t="str">
            <v>Отработанный электролит аккумуляторных батарей после его нейтрализации</v>
          </cell>
        </row>
        <row r="474">
          <cell r="A474" t="str">
            <v>Прочие отходы неорганических кислот</v>
          </cell>
        </row>
        <row r="475">
          <cell r="A475" t="str">
            <v>Смеси неорганических кислот</v>
          </cell>
        </row>
        <row r="476">
          <cell r="A476" t="str">
            <v>Отходы обработки и переработки древесины</v>
          </cell>
        </row>
        <row r="477">
          <cell r="A477" t="str">
            <v>Брак фанерных заготовок, содержащих связующие смолы в количестве от 0,2 % до 2,5 % включительно</v>
          </cell>
        </row>
        <row r="478">
          <cell r="A478" t="str">
            <v>Горбыль</v>
          </cell>
        </row>
        <row r="479">
          <cell r="A479" t="str">
            <v>Деревянная упаковка (невозвратная тара) и деревянные отходы из натуральной чистой древесины</v>
          </cell>
        </row>
        <row r="480">
          <cell r="A480" t="str">
            <v>Деревянная упаковка (невозвратная тара) из натуральной древесины</v>
          </cell>
        </row>
        <row r="481">
          <cell r="A481" t="str">
            <v>Древесная шерсть</v>
          </cell>
        </row>
        <row r="482">
          <cell r="A482" t="str">
            <v>Древесно-стружечные и/или древесно-волокнистые плиты, содержащие связующие смолы в количестве от 0,2 % до 2,5 % включительно, некондиционные, брак</v>
          </cell>
        </row>
        <row r="483">
          <cell r="A483" t="str">
            <v>Древесные отходы из натуральной чистой древесины несортированные</v>
          </cell>
        </row>
        <row r="484">
          <cell r="A484" t="str">
            <v>Древесные отходы с пропиткой и покрытиями несортированные</v>
          </cell>
        </row>
        <row r="485">
          <cell r="A485" t="str">
            <v>Древесные отходы с пропиткой и покрытиями, незагрязненные опасными веществами</v>
          </cell>
        </row>
        <row r="486">
          <cell r="A486" t="str">
            <v>Изделия из натуральной древесины, потерявшие свои потребительские свойства</v>
          </cell>
        </row>
        <row r="487">
          <cell r="A487" t="str">
            <v>Кора древесная и отходы скорки</v>
          </cell>
        </row>
        <row r="488">
          <cell r="A488" t="str">
            <v>Кора с примесью земли</v>
          </cell>
        </row>
        <row r="489">
          <cell r="A489" t="str">
            <v>Кусковые отходы (обрезь, щепа)</v>
          </cell>
        </row>
        <row r="490">
          <cell r="A490" t="str">
            <v>Лигнин гидролизный</v>
          </cell>
        </row>
        <row r="491">
          <cell r="A491" t="str">
            <v>Обрездая шпона</v>
          </cell>
        </row>
        <row r="492">
          <cell r="A492" t="str">
            <v>Обрезки, кусковые отходы древесно-стружечных и/или древесно-волокнистых плит, содержащих связующие смолы в количестве от 0,2 % до 2,5 % включительно</v>
          </cell>
        </row>
        <row r="493">
          <cell r="A493" t="str">
            <v>Обрезь натуральной чистой древесины</v>
          </cell>
        </row>
        <row r="494">
          <cell r="A494" t="str">
            <v>Обрезь разнородной древесины (например, содержащая обрезь древесно-стружечных и/или древесно-волокнистых плит)</v>
          </cell>
        </row>
        <row r="495">
          <cell r="A495" t="str">
            <v>Обрезь фанеры, содержащей связующие смолы в количестве от 0,2 % до 2,5 % включительно</v>
          </cell>
        </row>
        <row r="496">
          <cell r="A496" t="str">
            <v>Опил и пыль обработки древесно-стружечных и древесно-волокнистых плит</v>
          </cell>
        </row>
        <row r="497">
          <cell r="A497" t="str">
            <v>Опилки древесно-стружечных и/или древесно-волокнистых плит, содержащие связующие смолы в количестве от 0,2 % до 2,5 % включительно</v>
          </cell>
        </row>
        <row r="498">
          <cell r="A498" t="str">
            <v>Опилки древесные, загрязненные бензином (содержание бензина – 15 % и более)</v>
          </cell>
        </row>
        <row r="499">
          <cell r="A499" t="str">
            <v>Опилки древесные, загрязненные бензином (содержание бензина – менее 15 %)</v>
          </cell>
        </row>
        <row r="500">
          <cell r="A500" t="str">
            <v>Опилки древесные, загрязненные минеральными маслами (содержание масел – 15 % и более)</v>
          </cell>
        </row>
        <row r="501">
          <cell r="A501" t="str">
            <v>Опилки древесные, загрязненные минеральными маслами (содержание масел – менее 15 %)</v>
          </cell>
        </row>
        <row r="502">
          <cell r="A502" t="str">
            <v>Опилки и стружки древесные, загрязненные бензином</v>
          </cell>
        </row>
        <row r="503">
          <cell r="A503" t="str">
            <v>Опилки и стружки древесные, загрязненные минеральными маслами</v>
          </cell>
        </row>
        <row r="504">
          <cell r="A504" t="str">
            <v>Опилки и стружки древесные, загрязненные преимущественно органическими веществами (минеральные масла, лаки, растворители)</v>
          </cell>
        </row>
        <row r="505">
          <cell r="A505" t="str">
            <v>Опилки и стружки натуральной чистой древесины</v>
          </cell>
        </row>
        <row r="506">
          <cell r="A506" t="str">
            <v>Опилки и стружки разнородной древесины (например, содержащие опилки и стружку древесно-стружечных и/или древесно-волокнистых плит)</v>
          </cell>
        </row>
        <row r="507">
          <cell r="A507" t="str">
            <v>Опилки натуральной чистой древесины</v>
          </cell>
        </row>
        <row r="508">
          <cell r="A508" t="str">
            <v>Опилки разнородной древесины (например, содержащие опилки древесно-стружечных и/или древесно-волокнистых плит)</v>
          </cell>
        </row>
        <row r="509">
          <cell r="A509" t="str">
            <v>Опилки фанеры</v>
          </cell>
        </row>
        <row r="510">
          <cell r="A510" t="str">
            <v>Отходы ДВПО</v>
          </cell>
        </row>
        <row r="511">
          <cell r="A511" t="str">
            <v>Отходы горбыля, рейки из натуральной чистой древесины</v>
          </cell>
        </row>
        <row r="512">
          <cell r="A512" t="str">
            <v>Отходы древесины с масляной пропиткой</v>
          </cell>
        </row>
        <row r="513">
          <cell r="A513" t="str">
            <v>Отходы древесины с солевой пропиткой</v>
          </cell>
        </row>
        <row r="514">
          <cell r="A514" t="str">
            <v>Отходы древесины, пропитанной 5-процентным раствором (NH4)2HPO4 (производство спичек)</v>
          </cell>
        </row>
        <row r="515">
          <cell r="A515" t="str">
            <v>Отходы древесных строительных лесоматериалов, в том числе от сноса и разборки строений</v>
          </cell>
        </row>
        <row r="516">
          <cell r="A516" t="str">
            <v>Отходы коры</v>
          </cell>
        </row>
        <row r="517">
          <cell r="A517" t="str">
            <v>Отходы коры (группа)</v>
          </cell>
        </row>
        <row r="518">
          <cell r="A518" t="str">
            <v>Отходы обработки древесно-стружечных и/или древесно-волокнистых плит, содержащие связующие смолы в количестве от 0,2 % до 2,5 % включительно</v>
          </cell>
        </row>
        <row r="519">
          <cell r="A519" t="str">
            <v>Отходы обработки натуральной чистой древесины, незагрязненные опасными веществами</v>
          </cell>
        </row>
        <row r="520">
          <cell r="A520" t="str">
            <v>Отходы обработки фанеры, изделия из фанеры, потерявшие свои потребительские свойства, содержащие связующие смолы в количестве от 0,2 % до 2,5 % включительно</v>
          </cell>
        </row>
        <row r="521">
          <cell r="A521" t="str">
            <v>Отходы шкурки (наждачной)</v>
          </cell>
        </row>
        <row r="522">
          <cell r="A522" t="str">
            <v>Отходы шпона натуральной чистой древесины</v>
          </cell>
        </row>
        <row r="523">
          <cell r="A523" t="str">
            <v>Отходы щепы натуральной чистой древесины</v>
          </cell>
        </row>
        <row r="524">
          <cell r="A524" t="str">
            <v>Прочие отходы обработки и переработки древесины</v>
          </cell>
        </row>
        <row r="525">
          <cell r="A525" t="str">
            <v>Пыль древесная от шлифовки натуральной чистой древесины</v>
          </cell>
        </row>
        <row r="526">
          <cell r="A526" t="str">
            <v>Пыль древесная, в т. ч. от воздухоочистных установок</v>
          </cell>
        </row>
        <row r="527">
          <cell r="A527" t="str">
            <v>Пыль от обработки разнородной древесины (например, содержащая пыль древесно-стружечных и/или древесно-волокнистых плит)</v>
          </cell>
        </row>
        <row r="528">
          <cell r="A528" t="str">
            <v>Пыль при изготовлении и обработке древесно-стружечных и/или древесно-волокнистых плит, содержащих связующие смолы в количестве от 0,2 % до 2,5 % включительно</v>
          </cell>
        </row>
        <row r="529">
          <cell r="A529" t="str">
            <v>Пыль шлифовки паркетных изделий</v>
          </cell>
        </row>
        <row r="530">
          <cell r="A530" t="str">
            <v>Разнородные древесные отходы</v>
          </cell>
        </row>
        <row r="531">
          <cell r="A531" t="str">
            <v>Стружка древесная, загрязненная бензином (содержание бензина – 15 % и более)</v>
          </cell>
        </row>
        <row r="532">
          <cell r="A532" t="str">
            <v>Стружка древесная, загрязненная бензином (содержание бензина – менее 15 %)</v>
          </cell>
        </row>
        <row r="533">
          <cell r="A533" t="str">
            <v>Стружка древесная, загрязненная минеральными маслами (содержание масел – 15 % и более)</v>
          </cell>
        </row>
        <row r="534">
          <cell r="A534" t="str">
            <v>Стружка древесная, загрязненная минеральными маслами (содержание масел – менее 15 %)</v>
          </cell>
        </row>
        <row r="535">
          <cell r="A535" t="str">
            <v>Стружка древесно-стружечных и/или древесно-волокнистых плит, содержащая связующие смолы в количестве от 0,2 % до 2,5 % включительно</v>
          </cell>
        </row>
        <row r="536">
          <cell r="A536" t="str">
            <v>Стружка натуральной чистой древесины</v>
          </cell>
        </row>
        <row r="537">
          <cell r="A537" t="str">
            <v>Стружка разнородной древесины (например, содержащая стружку древесно-стружечных и/или древесно-волокнистых плит)</v>
          </cell>
        </row>
        <row r="538">
          <cell r="A538" t="str">
            <v>Стружка, опил незагрязненные</v>
          </cell>
        </row>
        <row r="539">
          <cell r="A539" t="str">
            <v>Стружка, опил, загрязненные неорганическими веществами</v>
          </cell>
        </row>
        <row r="540">
          <cell r="A540" t="str">
            <v>Шлам гидролизный</v>
          </cell>
        </row>
        <row r="541">
          <cell r="A541" t="str">
            <v>Шлам древесный от шлифовки натуральной чистой древесины</v>
          </cell>
        </row>
        <row r="542">
          <cell r="A542" t="str">
            <v>Шлам от обработки разнородной древесины (например, содержащий шлам древесно-стружечных и/или древесно-волокнистых плит)</v>
          </cell>
        </row>
        <row r="543">
          <cell r="A543" t="str">
            <v>Шлам при изготовлении и обработке древесно-стружечных и/или древесно-волокнистых плит, содержащих связующие смолы в количестве от 0,2 % до 2,5 % включительно</v>
          </cell>
        </row>
        <row r="544">
          <cell r="A544" t="str">
            <v>Шпалы железнодорожные деревянные, пропитанные антисептическими средствами, отработанные и брак</v>
          </cell>
        </row>
        <row r="545">
          <cell r="A545" t="str">
            <v>Отходы оксидов и гидрооксидов</v>
          </cell>
        </row>
        <row r="546">
          <cell r="A546" t="str">
            <v>Отходы оксидов и гидрооксидов (прочие отходы)</v>
          </cell>
        </row>
        <row r="547">
          <cell r="A547" t="str">
            <v>Отходы поташа</v>
          </cell>
        </row>
        <row r="548">
          <cell r="A548" t="str">
            <v>Отходы поташа в твердом виде</v>
          </cell>
        </row>
        <row r="549">
          <cell r="A549" t="str">
            <v>Отходы солей мышьяка</v>
          </cell>
        </row>
        <row r="550">
          <cell r="A550" t="str">
            <v>Отходы солей мышьяка в твердом виде</v>
          </cell>
        </row>
        <row r="551">
          <cell r="A551" t="str">
            <v>Отходы солей свинца</v>
          </cell>
        </row>
        <row r="552">
          <cell r="A552" t="str">
            <v>Отходы солей свинца в твердом виде</v>
          </cell>
        </row>
        <row r="553">
          <cell r="A553" t="str">
            <v>Отходы хлорида меди</v>
          </cell>
        </row>
        <row r="554">
          <cell r="A554" t="str">
            <v>Отходы хлорида меди в твердом виде</v>
          </cell>
        </row>
        <row r="555">
          <cell r="A555" t="str">
            <v>Отходы, содержащие соли фтора</v>
          </cell>
        </row>
        <row r="556">
          <cell r="A556" t="str">
            <v>Расплав электролита алюминиевого производства</v>
          </cell>
        </row>
        <row r="557">
          <cell r="A557" t="str">
            <v>Растворы аммиачные для травления меди отработанные</v>
          </cell>
        </row>
        <row r="558">
          <cell r="A558" t="str">
            <v>Отходы оксидов и оснований, включая щелочи</v>
          </cell>
        </row>
        <row r="559">
          <cell r="A559" t="str">
            <v>Алюминия гидроксид</v>
          </cell>
        </row>
        <row r="560">
          <cell r="A560" t="str">
            <v>Алюминия оксид</v>
          </cell>
        </row>
        <row r="561">
          <cell r="A561" t="str">
            <v>Аммиака раствор (нашатырный спирт)</v>
          </cell>
        </row>
        <row r="562">
          <cell r="A562" t="str">
            <v>Железа гидроксиды</v>
          </cell>
        </row>
        <row r="563">
          <cell r="A563" t="str">
            <v>Железа оксиды</v>
          </cell>
        </row>
        <row r="564">
          <cell r="A564" t="str">
            <v>Известь мышьяковая</v>
          </cell>
        </row>
        <row r="565">
          <cell r="A565" t="str">
            <v>Калия оксид, гидроксид</v>
          </cell>
        </row>
        <row r="566">
          <cell r="A566" t="str">
            <v>Кальция гидроксид, известь гашеная</v>
          </cell>
        </row>
        <row r="567">
          <cell r="A567" t="str">
            <v>Кальция оксид, известь негашеная</v>
          </cell>
        </row>
        <row r="568">
          <cell r="A568" t="str">
            <v>Магния гидроксид</v>
          </cell>
        </row>
        <row r="569">
          <cell r="A569" t="str">
            <v>Магния оксид</v>
          </cell>
        </row>
        <row r="570">
          <cell r="A570" t="str">
            <v>Марганца диоксид (пиролюзит)</v>
          </cell>
        </row>
        <row r="571">
          <cell r="A571" t="str">
            <v>Меди оксид</v>
          </cell>
        </row>
        <row r="572">
          <cell r="A572" t="str">
            <v>Натрия оксид, гидроксид</v>
          </cell>
        </row>
        <row r="573">
          <cell r="A573" t="str">
            <v>Олова диоксид (касситерит)</v>
          </cell>
        </row>
        <row r="574">
          <cell r="A574" t="str">
            <v>Прочие оксиды и основания</v>
          </cell>
        </row>
        <row r="575">
          <cell r="A575" t="str">
            <v>Смеси оксидов</v>
          </cell>
        </row>
        <row r="576">
          <cell r="A576" t="str">
            <v>Смеси щелочей</v>
          </cell>
        </row>
        <row r="577">
          <cell r="A577" t="str">
            <v>Сурьмы (III) оксид</v>
          </cell>
        </row>
        <row r="578">
          <cell r="A578" t="str">
            <v>Титана диоксид</v>
          </cell>
        </row>
        <row r="579">
          <cell r="A579" t="str">
            <v>Хрома (III) оксид</v>
          </cell>
        </row>
        <row r="580">
          <cell r="A580" t="str">
            <v>Хрома (IV) оксид</v>
          </cell>
        </row>
        <row r="581">
          <cell r="A581" t="str">
            <v>Цинка оксид</v>
          </cell>
        </row>
        <row r="582">
          <cell r="A582" t="str">
            <v>Цинкогидроксид</v>
          </cell>
        </row>
        <row r="583">
          <cell r="A583" t="str">
            <v>Щелочь аккумуляторная, отработанная</v>
          </cell>
        </row>
        <row r="584">
          <cell r="A584" t="str">
            <v>Отходы органических галогеносодержащих растворителей, их смесей и других галогенированных жидкостей</v>
          </cell>
        </row>
        <row r="585">
          <cell r="A585" t="str">
            <v>Другие галогенизированные органические растворители</v>
          </cell>
        </row>
        <row r="586">
          <cell r="A586" t="str">
            <v>Отходы органических галогеносодержащих растворителей, их смесей и других галогенированных жидкостей (прочие отходы)</v>
          </cell>
        </row>
        <row r="587">
          <cell r="A587" t="str">
            <v>Растворители, хладоагенты, пропелленты, содержащие хлорфторуглеводороды</v>
          </cell>
        </row>
        <row r="588">
          <cell r="A588" t="str">
            <v>Смеси воды и органических растворителей, содержащих галогенизированные компоненты</v>
          </cell>
        </row>
        <row r="589">
          <cell r="A589" t="str">
            <v>Отходы органических кислот</v>
          </cell>
        </row>
        <row r="590">
          <cell r="A590" t="str">
            <v>Кислота аккумуляторная серная отработанная</v>
          </cell>
        </row>
        <row r="591">
          <cell r="A591" t="str">
            <v>Кислоты аккумуляторные, отработанные</v>
          </cell>
        </row>
        <row r="592">
          <cell r="A592" t="str">
            <v>Кислоты органические, галогенированные</v>
          </cell>
        </row>
        <row r="593">
          <cell r="A593" t="str">
            <v>Кислоты органические, негалогенированные</v>
          </cell>
        </row>
        <row r="594">
          <cell r="A594" t="str">
            <v>Шлам сернокислотного электролита</v>
          </cell>
        </row>
        <row r="595">
          <cell r="A595" t="str">
            <v>Отходы органических кислот</v>
          </cell>
        </row>
        <row r="596">
          <cell r="A596" t="str">
            <v>Отходы органических кислот (прочие отходы)</v>
          </cell>
        </row>
        <row r="597">
          <cell r="A597" t="str">
            <v>Отходы от водоэксплуатации</v>
          </cell>
        </row>
        <row r="598">
          <cell r="A598" t="str">
            <v>Мусор с защитных решеток при водозаборе</v>
          </cell>
        </row>
        <row r="599">
          <cell r="A599" t="str">
            <v>Мусор с защитных решеток электростанций</v>
          </cell>
        </row>
        <row r="600">
          <cell r="A600" t="str">
            <v>Остатки очистки воды</v>
          </cell>
        </row>
        <row r="601">
          <cell r="A601" t="str">
            <v>Отходы переработки рыбы</v>
          </cell>
        </row>
        <row r="602">
          <cell r="A602" t="str">
            <v>Отходы от переработки рыбы</v>
          </cell>
        </row>
        <row r="603">
          <cell r="A603" t="str">
            <v>Отходы раковин и панцирей моллюсков, ракообразных, иглокожих</v>
          </cell>
        </row>
        <row r="604">
          <cell r="A604" t="str">
            <v>Рыба мороженая некондиционная</v>
          </cell>
        </row>
        <row r="605">
          <cell r="A605" t="str">
            <v>Чешуя рыбная</v>
          </cell>
        </row>
        <row r="606">
          <cell r="A606" t="str">
            <v>Отходы переработки рыбы и других морепродуктов</v>
          </cell>
        </row>
        <row r="607">
          <cell r="A607" t="str">
            <v>Отходы желатина</v>
          </cell>
        </row>
        <row r="608">
          <cell r="A608" t="str">
            <v>Отходы кишок от переработки мяса животных</v>
          </cell>
        </row>
        <row r="609">
          <cell r="A609" t="str">
            <v>Отходы от производства консервов из мяса животных</v>
          </cell>
        </row>
        <row r="610">
          <cell r="A610" t="str">
            <v>Отходы переработки рыбы и других морепродуктов (прочие отходы)</v>
          </cell>
        </row>
        <row r="611">
          <cell r="A611" t="str">
            <v>Раковины и панцири маллюсков, ракообразных, иглокожих и аналогичные материалы</v>
          </cell>
        </row>
        <row r="612">
          <cell r="A612" t="str">
            <v>Отходы переработки целлюлозы</v>
          </cell>
        </row>
        <row r="613">
          <cell r="A613" t="str">
            <v>Нитроцеллюлоза</v>
          </cell>
        </row>
        <row r="614">
          <cell r="A614" t="str">
            <v>Остатки от переработки макулатуры</v>
          </cell>
        </row>
        <row r="615">
          <cell r="A615" t="str">
            <v>Остатки от получения бумаги без переработки макулатуры</v>
          </cell>
        </row>
        <row r="616">
          <cell r="A616" t="str">
            <v>Отходы от процесса регенерации целлюлозного волокна</v>
          </cell>
        </row>
        <row r="617">
          <cell r="A617" t="str">
            <v>Прочие огходы переработки целлюлозы</v>
          </cell>
        </row>
        <row r="618">
          <cell r="A618" t="str">
            <v>Отходы потребления на производстве, подобные бытовым</v>
          </cell>
        </row>
        <row r="619">
          <cell r="A619" t="str">
            <v>Мусор и смет с производственных помещений со специфическими вредными загрязнениями</v>
          </cell>
        </row>
        <row r="620">
          <cell r="A620" t="str">
            <v>Мусор от бытовых помещений организаций крупногабаритный</v>
          </cell>
        </row>
        <row r="621">
          <cell r="A621" t="str">
            <v>Мусор от бытовых помещений организаций несортированный (исключая крупногабаритный)</v>
          </cell>
        </row>
        <row r="622">
          <cell r="A622" t="str">
            <v>Мусор строительный</v>
          </cell>
        </row>
        <row r="623">
          <cell r="A623" t="str">
            <v>Мусор строительный от разборки зданий</v>
          </cell>
        </row>
        <row r="624">
          <cell r="A624" t="str">
            <v>Отходы (мусор) от уборки территории и помещений культурно-спортивных учреждений и зрелищных мероприятий</v>
          </cell>
        </row>
        <row r="625">
          <cell r="A625" t="str">
            <v>Отходы (мусор) от уборки территории и помещений объектов оптово-розничной торговли продовольственными товарами</v>
          </cell>
        </row>
        <row r="626">
          <cell r="A626" t="str">
            <v>Отходы (мусор) от уборки территории и помещений объектов оптово-розничной торговли промышленными товарами</v>
          </cell>
        </row>
        <row r="627">
          <cell r="A627" t="str">
            <v>Отходы (мусор) от уборки территории и помещений учебно-воспитательных учреждений</v>
          </cell>
        </row>
        <row r="628">
          <cell r="A628" t="str">
            <v>Отходы кухонь и предприятий общественного питания</v>
          </cell>
        </row>
        <row r="629">
          <cell r="A629" t="str">
            <v>Отходы от уборки территорий кладбищ, колумбариев</v>
          </cell>
        </row>
        <row r="630">
          <cell r="A630" t="str">
            <v>Отходы потребления на производстве, подобные бытовым (прочие отходы)</v>
          </cell>
        </row>
        <row r="631">
          <cell r="A631" t="str">
            <v>Пищевые отходы кухонь и организаций общественного питания несортированные</v>
          </cell>
        </row>
        <row r="632">
          <cell r="A632" t="str">
            <v>Прочие отходы потребления на производстве подобные бытовым</v>
          </cell>
        </row>
        <row r="633">
          <cell r="A633" t="str">
            <v>Отходы продуктов из растительных масел</v>
          </cell>
        </row>
        <row r="634">
          <cell r="A634" t="str">
            <v>Масла растительные отработанные</v>
          </cell>
        </row>
        <row r="635">
          <cell r="A635" t="str">
            <v>Масла смазочные и гидравлические без минеральных масел (нефтепродуктов)</v>
          </cell>
        </row>
        <row r="636">
          <cell r="A636" t="str">
            <v>Отходы от зачистки растительных и животных жиров</v>
          </cell>
        </row>
        <row r="637">
          <cell r="A637" t="str">
            <v>Отходы смазочных и гидравлических масел из растительного сырья</v>
          </cell>
        </row>
        <row r="638">
          <cell r="A638" t="str">
            <v>Прочие отходы продуктов из растительных масел</v>
          </cell>
        </row>
        <row r="639">
          <cell r="A639" t="str">
            <v>Отходы производства вкусовых продуктов</v>
          </cell>
        </row>
        <row r="640">
          <cell r="A640" t="str">
            <v>Барда производства спирта</v>
          </cell>
        </row>
        <row r="641">
          <cell r="A641" t="str">
            <v>Вкусовые продукты с истекшим сроком годности</v>
          </cell>
        </row>
        <row r="642">
          <cell r="A642" t="str">
            <v>Дробленые частицы кофейного полуфабриката</v>
          </cell>
        </row>
        <row r="643">
          <cell r="A643" t="str">
            <v>Дрожжи пивные отработанные</v>
          </cell>
        </row>
        <row r="644">
          <cell r="A644" t="str">
            <v>Дрожжи хлебопекарные отработанные</v>
          </cell>
        </row>
        <row r="645">
          <cell r="A645" t="str">
            <v>Зерна кофе некондиционные</v>
          </cell>
        </row>
        <row r="646">
          <cell r="A646" t="str">
            <v>Некондиционные зерна кофе, кофейная шелуха, кофейная пыль, дробленые частицы кофейного полуфабриката</v>
          </cell>
        </row>
        <row r="647">
          <cell r="A647" t="str">
            <v>Остатки табачной мелочи, жилки табачного листа</v>
          </cell>
        </row>
        <row r="648">
          <cell r="A648" t="str">
            <v>Остатки табачной мелочи, жилки табачного листа, табачная пыль</v>
          </cell>
        </row>
        <row r="649">
          <cell r="A649" t="str">
            <v>Отходы дрожжей</v>
          </cell>
        </row>
        <row r="650">
          <cell r="A650" t="str">
            <v>Отходы клея пищевого</v>
          </cell>
        </row>
        <row r="651">
          <cell r="A651" t="str">
            <v>Отходы пряностей</v>
          </cell>
        </row>
        <row r="652">
          <cell r="A652" t="str">
            <v>Отходы пряностей в виде пыли или порошка</v>
          </cell>
        </row>
        <row r="653">
          <cell r="A653" t="str">
            <v>Пивная дробина</v>
          </cell>
        </row>
        <row r="654">
          <cell r="A654" t="str">
            <v>Промывочные воды производства вкусовых продуктов г вредными примесями (органическими)</v>
          </cell>
        </row>
        <row r="655">
          <cell r="A655" t="str">
            <v>Прочие отходы производства и потребления вкусовых продуктов</v>
          </cell>
        </row>
        <row r="656">
          <cell r="A656" t="str">
            <v>Пряности некондиционные</v>
          </cell>
        </row>
        <row r="657">
          <cell r="A657" t="str">
            <v>Пыль кофейная</v>
          </cell>
        </row>
        <row r="658">
          <cell r="A658" t="str">
            <v>Пыль табачная</v>
          </cell>
        </row>
        <row r="659">
          <cell r="A659" t="str">
            <v>Пыль чайная</v>
          </cell>
        </row>
        <row r="660">
          <cell r="A660" t="str">
            <v>Сивушные масла</v>
          </cell>
        </row>
        <row r="661">
          <cell r="A661" t="str">
            <v>Чай некондиционный</v>
          </cell>
        </row>
        <row r="662">
          <cell r="A662" t="str">
            <v>Чай некондиционный и/или загрязненный, чайная пыль</v>
          </cell>
        </row>
        <row r="663">
          <cell r="A663" t="str">
            <v>Шелуха кофейная</v>
          </cell>
        </row>
        <row r="664">
          <cell r="A664" t="str">
            <v>Эфирно альдегидная фракция</v>
          </cell>
        </row>
        <row r="665">
          <cell r="A665" t="str">
            <v>Отходы производства кормовых продуктов, кормов</v>
          </cell>
        </row>
        <row r="666">
          <cell r="A666" t="str">
            <v>Корма с истекшим сроком годности</v>
          </cell>
        </row>
        <row r="667">
          <cell r="A667" t="str">
            <v>Кормовые консервы в стеклянной и металлической таре с истекшим сроком годности</v>
          </cell>
        </row>
        <row r="668">
          <cell r="A668" t="str">
            <v>Отходы кормов</v>
          </cell>
        </row>
        <row r="669">
          <cell r="A669" t="str">
            <v>Прочие отходы производства и потребления кормовых продуктов</v>
          </cell>
        </row>
        <row r="670">
          <cell r="A670" t="str">
            <v>Пыль комбикормовая</v>
          </cell>
        </row>
        <row r="671">
          <cell r="A671" t="str">
            <v>Отходы производства пищевых продуктов</v>
          </cell>
        </row>
        <row r="672">
          <cell r="A672" t="str">
            <v>Аспирационные отходы элеваторов</v>
          </cell>
        </row>
        <row r="673">
          <cell r="A673" t="str">
            <v>Бой свеклы</v>
          </cell>
        </row>
        <row r="674">
          <cell r="A674" t="str">
            <v>Ботва от корнеплодов, другие подобные растительные остатки при выращивании овощей</v>
          </cell>
        </row>
        <row r="675">
          <cell r="A675" t="str">
            <v>Ботва от корнеплодов, другие подобные растительные остатки при выращивании овощей, загрязненные землей</v>
          </cell>
        </row>
        <row r="676">
          <cell r="A676" t="str">
            <v>Выжимки овощные</v>
          </cell>
        </row>
        <row r="677">
          <cell r="A677" t="str">
            <v>Выжимки фруктовые и ягодные</v>
          </cell>
        </row>
        <row r="678">
          <cell r="A678" t="str">
            <v>Выжимки яблочные</v>
          </cell>
        </row>
        <row r="679">
          <cell r="A679" t="str">
            <v>Дробина солодовая (пивная)</v>
          </cell>
        </row>
        <row r="680">
          <cell r="A680" t="str">
            <v>Дробина хмелевая</v>
          </cell>
        </row>
        <row r="681">
          <cell r="A681" t="str">
            <v>Жом свекловичный</v>
          </cell>
        </row>
        <row r="682">
          <cell r="A682" t="str">
            <v>Зерновая дробина</v>
          </cell>
        </row>
        <row r="683">
          <cell r="A683" t="str">
            <v>Зерновая оболочка солода</v>
          </cell>
        </row>
        <row r="684">
          <cell r="A684" t="str">
            <v>Карамелевая крошка</v>
          </cell>
        </row>
        <row r="685">
          <cell r="A685" t="str">
            <v>Кормовой зернопродукт</v>
          </cell>
        </row>
        <row r="686">
          <cell r="A686" t="str">
            <v>Кормовые отходы плодоовощной продукции</v>
          </cell>
        </row>
        <row r="687">
          <cell r="A687" t="str">
            <v>Косточки плодовые</v>
          </cell>
        </row>
        <row r="688">
          <cell r="A688" t="str">
            <v>Лузга гречневая</v>
          </cell>
        </row>
        <row r="689">
          <cell r="A689" t="str">
            <v>Лузга зерновая (рисовая, гречневая, овсяная, просяная)</v>
          </cell>
        </row>
        <row r="690">
          <cell r="A690" t="str">
            <v>Лузга овсяная</v>
          </cell>
        </row>
        <row r="691">
          <cell r="A691" t="str">
            <v>Лузга просяная</v>
          </cell>
        </row>
        <row r="692">
          <cell r="A692" t="str">
            <v>Лузга рисовая</v>
          </cell>
        </row>
        <row r="693">
          <cell r="A693" t="str">
            <v>Мезга картофельная</v>
          </cell>
        </row>
        <row r="694">
          <cell r="A694" t="str">
            <v>Мезга крупяная (производство пищевых концентратов)</v>
          </cell>
        </row>
        <row r="695">
          <cell r="A695" t="str">
            <v>Минеральные примеси, непищевые отходы</v>
          </cell>
        </row>
        <row r="696">
          <cell r="A696" t="str">
            <v>Некормовые отходи плодоовощной продукции</v>
          </cell>
        </row>
        <row r="697">
          <cell r="A697" t="str">
            <v>Остатки от производства консервов и производства глубокой заморозки (мясо, птица, рыба)</v>
          </cell>
        </row>
        <row r="698">
          <cell r="A698" t="str">
            <v>Остатки от производства консервов и производства глубокой заморозки (овощи, фрукты, грибы) и фруктовых соков</v>
          </cell>
        </row>
        <row r="699">
          <cell r="A699" t="str">
            <v>Отработанный раствор поваренной соли от коптильного производства</v>
          </cell>
        </row>
        <row r="700">
          <cell r="A700" t="str">
            <v>Отходы дробленки и сечки гречневой</v>
          </cell>
        </row>
        <row r="701">
          <cell r="A701" t="str">
            <v>Отходы дробленки и сечки зерновых культур</v>
          </cell>
        </row>
        <row r="702">
          <cell r="A702" t="str">
            <v>Отходы дробленки и сечки овсяной</v>
          </cell>
        </row>
        <row r="703">
          <cell r="A703" t="str">
            <v>Отходы дробленки и сечки просяной</v>
          </cell>
        </row>
        <row r="704">
          <cell r="A704" t="str">
            <v>Отходы дробленки и сечки рисовой</v>
          </cell>
        </row>
        <row r="705">
          <cell r="A705" t="str">
            <v>Отходы дробленки и сечки ячменной</v>
          </cell>
        </row>
        <row r="706">
          <cell r="A706" t="str">
            <v>Отходы крахмальной патоки</v>
          </cell>
        </row>
        <row r="707">
          <cell r="A707" t="str">
            <v>Отходы мучки гречневой</v>
          </cell>
        </row>
        <row r="708">
          <cell r="A708" t="str">
            <v>Отходы мучки овсяной</v>
          </cell>
        </row>
        <row r="709">
          <cell r="A709" t="str">
            <v>Отходы мучки просяной</v>
          </cell>
        </row>
        <row r="710">
          <cell r="A710" t="str">
            <v>Отходы мучки рисовой</v>
          </cell>
        </row>
        <row r="711">
          <cell r="A711" t="str">
            <v>Отходы мучки ячменной</v>
          </cell>
        </row>
        <row r="712">
          <cell r="A712" t="str">
            <v>Отходы мякины</v>
          </cell>
        </row>
        <row r="713">
          <cell r="A713" t="str">
            <v>Отходы от зачистки сыра</v>
          </cell>
        </row>
        <row r="714">
          <cell r="A714" t="str">
            <v>Отходы от механической очистки зерна (зерновые отходы)</v>
          </cell>
        </row>
        <row r="715">
          <cell r="A715" t="str">
            <v>Отходы от переработки зерновых культур</v>
          </cell>
        </row>
        <row r="716">
          <cell r="A716" t="str">
            <v>Отходы от переработки овощей и фруктов</v>
          </cell>
        </row>
        <row r="717">
          <cell r="A717" t="str">
            <v>Отходы отрубей и высевок (пшеничных и ржаных)</v>
          </cell>
        </row>
        <row r="718">
          <cell r="A718" t="str">
            <v>Отходы пивоваренного, спиртового и ликероводочного производства</v>
          </cell>
        </row>
        <row r="719">
          <cell r="A719" t="str">
            <v>Отходы пищевые и мусор с судов</v>
          </cell>
        </row>
        <row r="720">
          <cell r="A720" t="str">
            <v>Отходы производства молочных продуктов (кроме сыра)</v>
          </cell>
        </row>
        <row r="721">
          <cell r="A721" t="str">
            <v>Отходы производства пищевого концентрата (сухие)</v>
          </cell>
        </row>
        <row r="722">
          <cell r="A722" t="str">
            <v>Отходы растениеводства, парникового хозяйства</v>
          </cell>
        </row>
        <row r="723">
          <cell r="A723" t="str">
            <v>Отходы рыбопродуктов</v>
          </cell>
        </row>
        <row r="724">
          <cell r="A724" t="str">
            <v>Отходы теста</v>
          </cell>
        </row>
        <row r="725">
          <cell r="A725" t="str">
            <v>Отходы тростника при выращивании грибов</v>
          </cell>
        </row>
        <row r="726">
          <cell r="A726" t="str">
            <v>Очистки морковные</v>
          </cell>
        </row>
        <row r="727">
          <cell r="A727" t="str">
            <v>Очистки овощного сырья</v>
          </cell>
        </row>
        <row r="728">
          <cell r="A728" t="str">
            <v>Пищевые кости</v>
          </cell>
        </row>
        <row r="729">
          <cell r="A729" t="str">
            <v>Пищевые отходы столовой</v>
          </cell>
        </row>
        <row r="730">
          <cell r="A730" t="str">
            <v>Продукты питания с истекшим сроком годности</v>
          </cell>
        </row>
        <row r="731">
          <cell r="A731" t="str">
            <v>Прочие отходы производства и потребления пищевых продуктов</v>
          </cell>
        </row>
        <row r="732">
          <cell r="A732" t="str">
            <v>Пыль дрожжевая, в т. ч. от газоочистных установок</v>
          </cell>
        </row>
        <row r="733">
          <cell r="A733" t="str">
            <v>Пыль зерновая</v>
          </cell>
        </row>
        <row r="734">
          <cell r="A734" t="str">
            <v>Пыль солодовая</v>
          </cell>
        </row>
        <row r="735">
          <cell r="A735" t="str">
            <v>Свекловичные хвосты</v>
          </cell>
        </row>
        <row r="736">
          <cell r="A736" t="str">
            <v>Солодовые ростки</v>
          </cell>
        </row>
        <row r="737">
          <cell r="A737" t="str">
            <v>Сыворотка молочная</v>
          </cell>
        </row>
        <row r="738">
          <cell r="A738" t="str">
            <v>Технологические потери муки пшеничной</v>
          </cell>
        </row>
        <row r="739">
          <cell r="A739" t="str">
            <v>Технологические потери муки ржаной</v>
          </cell>
        </row>
        <row r="740">
          <cell r="A740" t="str">
            <v>Технологические потери муки, мучки (сметки)</v>
          </cell>
        </row>
        <row r="741">
          <cell r="A741" t="str">
            <v>Хлебная крошка</v>
          </cell>
        </row>
        <row r="742">
          <cell r="A742" t="str">
            <v>Шкурки и семена томатные</v>
          </cell>
        </row>
        <row r="743">
          <cell r="A743" t="str">
            <v>Шлам и остатки производства крахмала</v>
          </cell>
        </row>
        <row r="744">
          <cell r="A744" t="str">
            <v>Шлам пищевого производства</v>
          </cell>
        </row>
        <row r="745">
          <cell r="A745" t="str">
            <v>Отходы производства растительных и животных жиров и восков</v>
          </cell>
        </row>
        <row r="746">
          <cell r="A746" t="str">
            <v>Воски</v>
          </cell>
        </row>
        <row r="747">
          <cell r="A747" t="str">
            <v>Жиры (например, горелые масла)</v>
          </cell>
        </row>
        <row r="748">
          <cell r="A748" t="str">
            <v>Остатки вытяжки</v>
          </cell>
        </row>
        <row r="749">
          <cell r="A749" t="str">
            <v>Остатки жирных кислот</v>
          </cell>
        </row>
        <row r="750">
          <cell r="A750" t="str">
            <v>Отходы животных восков</v>
          </cell>
        </row>
        <row r="751">
          <cell r="A751" t="str">
            <v>Отходы животных жиров</v>
          </cell>
        </row>
        <row r="752">
          <cell r="A752" t="str">
            <v>Отходы растительных восков</v>
          </cell>
        </row>
        <row r="753">
          <cell r="A753" t="str">
            <v>Отходы растительных жиров</v>
          </cell>
        </row>
        <row r="754">
          <cell r="A754" t="str">
            <v>Отходы шквары</v>
          </cell>
        </row>
        <row r="755">
          <cell r="A755" t="str">
            <v>Прочие отходы производства и потребления растительных и животных жиров и восков</v>
          </cell>
        </row>
        <row r="756">
          <cell r="A756" t="str">
            <v>Отходы производства растительных и животных масел</v>
          </cell>
        </row>
        <row r="757">
          <cell r="A757" t="str">
            <v>Жмых подсолнечный</v>
          </cell>
        </row>
        <row r="758">
          <cell r="A758" t="str">
            <v>Лузга подсолнечная</v>
          </cell>
        </row>
        <row r="759">
          <cell r="A759" t="str">
            <v>Масла растительные, прогорклые</v>
          </cell>
        </row>
        <row r="760">
          <cell r="A760" t="str">
            <v>Отходы жмыха и шрота</v>
          </cell>
        </row>
        <row r="761">
          <cell r="A761" t="str">
            <v>Отходы масличных семян</v>
          </cell>
        </row>
        <row r="762">
          <cell r="A762" t="str">
            <v>Прочие отходы производства и потребления растительных и животных масел</v>
          </cell>
        </row>
        <row r="763">
          <cell r="A763" t="str">
            <v>Соапсток</v>
          </cell>
        </row>
        <row r="764">
          <cell r="A764" t="str">
            <v>Отходы производства целлюлозы</v>
          </cell>
        </row>
        <row r="765">
          <cell r="A765" t="str">
            <v>Лигносульфонаты</v>
          </cell>
        </row>
        <row r="766">
          <cell r="A766" t="str">
            <v>Остатки от процесса восстановления химикалиев целлюлозного производства</v>
          </cell>
        </row>
        <row r="767">
          <cell r="A767" t="str">
            <v>Остатки от целлюлозного производства</v>
          </cell>
        </row>
        <row r="768">
          <cell r="A768" t="str">
            <v>Прочие отходы производства целлюлозы</v>
          </cell>
        </row>
        <row r="769">
          <cell r="A769" t="str">
            <v>Отходы резины, включая старые шины</v>
          </cell>
        </row>
        <row r="770">
          <cell r="A770" t="str">
            <v>Герметики твердые</v>
          </cell>
        </row>
        <row r="771">
          <cell r="A771" t="str">
            <v>Камеры пневматические отработанные</v>
          </cell>
        </row>
        <row r="772">
          <cell r="A772" t="str">
            <v>Обрезки резины</v>
          </cell>
        </row>
        <row r="773">
          <cell r="A773" t="str">
            <v>Отходы гранулированной резины</v>
          </cell>
        </row>
        <row r="774">
          <cell r="A774" t="str">
            <v>Отходы пленки (накипи) латекса</v>
          </cell>
        </row>
        <row r="775">
          <cell r="A775" t="str">
            <v>Отходы резины смешанные</v>
          </cell>
        </row>
        <row r="776">
          <cell r="A776" t="str">
            <v>Покрышки отработанные</v>
          </cell>
        </row>
        <row r="777">
          <cell r="A777" t="str">
            <v>Покрышки с металлическим кордом отработанные</v>
          </cell>
        </row>
        <row r="778">
          <cell r="A778" t="str">
            <v>Покрышки с тканевым кордом отработанные</v>
          </cell>
        </row>
        <row r="779">
          <cell r="A779" t="str">
            <v>Пыль (мука) резиновая</v>
          </cell>
        </row>
        <row r="780">
          <cell r="A780" t="str">
            <v>Резина невулканизированная</v>
          </cell>
        </row>
        <row r="781">
          <cell r="A781" t="str">
            <v>Резиноасбестовые отходы (в том числе изделия отработанные и брак)</v>
          </cell>
        </row>
        <row r="782">
          <cell r="A782" t="str">
            <v>Резиновая крошка, резиновый скрап</v>
          </cell>
        </row>
        <row r="783">
          <cell r="A783" t="str">
            <v>Резиновая пыль, резиновая мука</v>
          </cell>
        </row>
        <row r="784">
          <cell r="A784" t="str">
            <v>Резиновые изделия незагрязненные, потерявшие потребительские свойства</v>
          </cell>
        </row>
        <row r="785">
          <cell r="A785" t="str">
            <v>Резиногканевые изделия</v>
          </cell>
        </row>
        <row r="786">
          <cell r="A786" t="str">
            <v>Резинометаллические изделия, отработанные</v>
          </cell>
        </row>
        <row r="787">
          <cell r="A787" t="str">
            <v>Резинометаллические отходы</v>
          </cell>
        </row>
        <row r="788">
          <cell r="A788" t="str">
            <v>Резинометаллические отходы (в том числе изделия отработанные и брак)</v>
          </cell>
        </row>
        <row r="789">
          <cell r="A789" t="str">
            <v>Твердые отходы резины</v>
          </cell>
        </row>
        <row r="790">
          <cell r="A790" t="str">
            <v>Шины пневматические отработанные</v>
          </cell>
        </row>
        <row r="791">
          <cell r="A791" t="str">
            <v>Отходы солей</v>
          </cell>
        </row>
        <row r="792">
          <cell r="A792" t="str">
            <v>Алюминия сульфат</v>
          </cell>
        </row>
        <row r="793">
          <cell r="A793" t="str">
            <v>Аммония хлорид</v>
          </cell>
        </row>
        <row r="794">
          <cell r="A794" t="str">
            <v>Железа сульфат</v>
          </cell>
        </row>
        <row r="795">
          <cell r="A795" t="str">
            <v>Железа хлорид</v>
          </cell>
        </row>
        <row r="796">
          <cell r="A796" t="str">
            <v>Калия карбонат</v>
          </cell>
        </row>
        <row r="797">
          <cell r="A797" t="str">
            <v>Калия хлорид</v>
          </cell>
        </row>
        <row r="798">
          <cell r="A798" t="str">
            <v>Кальция карбонат</v>
          </cell>
        </row>
        <row r="799">
          <cell r="A799" t="str">
            <v>Кальция сульфат</v>
          </cell>
        </row>
        <row r="800">
          <cell r="A800" t="str">
            <v>Кальция хлорид</v>
          </cell>
        </row>
        <row r="801">
          <cell r="A801" t="str">
            <v>Концентраты солей, цианидосодержащие</v>
          </cell>
        </row>
        <row r="802">
          <cell r="A802" t="str">
            <v>Магния карбонат</v>
          </cell>
        </row>
        <row r="803">
          <cell r="A803" t="str">
            <v>Магния сульфат</v>
          </cell>
        </row>
        <row r="804">
          <cell r="A804" t="str">
            <v>Магния хлорид</v>
          </cell>
        </row>
        <row r="805">
          <cell r="A805" t="str">
            <v>Меди хлорид</v>
          </cell>
        </row>
        <row r="806">
          <cell r="A806" t="str">
            <v>Натрия бромид</v>
          </cell>
        </row>
        <row r="807">
          <cell r="A807" t="str">
            <v>Натрия и калия фосфаты</v>
          </cell>
        </row>
        <row r="808">
          <cell r="A808" t="str">
            <v>Натрия карбонат</v>
          </cell>
        </row>
        <row r="809">
          <cell r="A809" t="str">
            <v>Натрия сульфат</v>
          </cell>
        </row>
        <row r="810">
          <cell r="A810" t="str">
            <v>Натрия сульфит</v>
          </cell>
        </row>
        <row r="811">
          <cell r="A811" t="str">
            <v>Натрия хлорид</v>
          </cell>
        </row>
        <row r="812">
          <cell r="A812" t="str">
            <v>Остатки удобрений</v>
          </cell>
        </row>
        <row r="813">
          <cell r="A813" t="str">
            <v>Отходы оксида хрома шестивалентного</v>
          </cell>
        </row>
        <row r="814">
          <cell r="A814" t="str">
            <v>Отходы оксидов ванадия</v>
          </cell>
        </row>
        <row r="815">
          <cell r="A815" t="str">
            <v>Отходы соляных ванн</v>
          </cell>
        </row>
        <row r="816">
          <cell r="A816" t="str">
            <v>Прочие соли и водные концентраты солей</v>
          </cell>
        </row>
        <row r="817">
          <cell r="A817" t="str">
            <v>Прочие соли мышьяка</v>
          </cell>
        </row>
        <row r="818">
          <cell r="A818" t="str">
            <v>Пульпы и промывочные воды с солями металлов</v>
          </cell>
        </row>
        <row r="819">
          <cell r="A819" t="str">
            <v>Пульпы и промывочные воды цианидосодержащие</v>
          </cell>
        </row>
        <row r="820">
          <cell r="A820" t="str">
            <v>Растворы солей для удаления ржавчины отработанные</v>
          </cell>
        </row>
        <row r="821">
          <cell r="A821" t="str">
            <v>Соли бария, водорастворимые</v>
          </cell>
        </row>
        <row r="822">
          <cell r="A822" t="str">
            <v>Соли ванадия</v>
          </cell>
        </row>
        <row r="823">
          <cell r="A823" t="str">
            <v>Соли и концентраты солей с содержанием цианидов</v>
          </cell>
        </row>
        <row r="824">
          <cell r="A824" t="str">
            <v>Соли и концентраты солей, содержащие шестивалентный хром</v>
          </cell>
        </row>
        <row r="825">
          <cell r="A825" t="str">
            <v>Соли меди, кроме хлорида меди</v>
          </cell>
        </row>
        <row r="826">
          <cell r="A826" t="str">
            <v>Соли пропиточные</v>
          </cell>
        </row>
        <row r="827">
          <cell r="A827" t="str">
            <v>Соли ртутьсодержащие</v>
          </cell>
        </row>
        <row r="828">
          <cell r="A828" t="str">
            <v>Соли свинца</v>
          </cell>
        </row>
        <row r="829">
          <cell r="A829" t="str">
            <v>Соли, содержащие нитраты</v>
          </cell>
        </row>
        <row r="830">
          <cell r="A830" t="str">
            <v>Соли, содержащие нитриты</v>
          </cell>
        </row>
        <row r="831">
          <cell r="A831" t="str">
            <v>Сульфиды тяжелых металлов</v>
          </cell>
        </row>
        <row r="832">
          <cell r="A832" t="str">
            <v>Сульфиды щелочных и щелочноземельных металлов</v>
          </cell>
        </row>
        <row r="833">
          <cell r="A833" t="str">
            <v>Фосфиты</v>
          </cell>
        </row>
        <row r="834">
          <cell r="A834" t="str">
            <v>Фосфогипс</v>
          </cell>
        </row>
        <row r="835">
          <cell r="A835" t="str">
            <v>Фторогипс</v>
          </cell>
        </row>
        <row r="836">
          <cell r="A836" t="str">
            <v>Хлорная известь</v>
          </cell>
        </row>
        <row r="837">
          <cell r="A837" t="str">
            <v>Отходы средств обработки и защиты растений от вредителей</v>
          </cell>
        </row>
        <row r="838">
          <cell r="A838" t="str">
            <v>Консерванты дерева галогенизированные</v>
          </cell>
        </row>
        <row r="839">
          <cell r="A839" t="str">
            <v>Консерванты дерева металлоогрганическио</v>
          </cell>
        </row>
        <row r="840">
          <cell r="A840" t="str">
            <v>Консерванты дерева негалогснизированные</v>
          </cell>
        </row>
        <row r="841">
          <cell r="A841" t="str">
            <v>Отходы производства консервантов дерева</v>
          </cell>
        </row>
        <row r="842">
          <cell r="A842" t="str">
            <v>Отходы производства пестицидов</v>
          </cell>
        </row>
        <row r="843">
          <cell r="A843" t="str">
            <v>Пестициды и биоциды, не содержащие металлы</v>
          </cell>
        </row>
        <row r="844">
          <cell r="A844" t="str">
            <v>Пестициды и биоциды, содержащие металлы</v>
          </cell>
        </row>
        <row r="845">
          <cell r="A845" t="str">
            <v>Противопожарные пропиточные материалы и их остатки</v>
          </cell>
        </row>
        <row r="846">
          <cell r="A846" t="str">
            <v>Прочие средства обработки и защиты растений и древесины</v>
          </cell>
        </row>
        <row r="847">
          <cell r="A847" t="str">
            <v>Отходы топлива, синтетических и минеральных масел</v>
          </cell>
        </row>
        <row r="848">
          <cell r="A848" t="str">
            <v>Жидкость тормозная</v>
          </cell>
        </row>
        <row r="849">
          <cell r="A849" t="str">
            <v>Масла авиационные отработанные</v>
          </cell>
        </row>
        <row r="850">
          <cell r="A850" t="str">
            <v>Масла автомобильные отработанные</v>
          </cell>
        </row>
        <row r="851">
          <cell r="A851" t="str">
            <v>Масла гидравлические отработанные, не содержащие галогены</v>
          </cell>
        </row>
        <row r="852">
          <cell r="A852" t="str">
            <v>Масла гидравлические отработанные, содержащие галогены</v>
          </cell>
        </row>
        <row r="853">
          <cell r="A853" t="str">
            <v>Масла дизельные отработанные</v>
          </cell>
        </row>
        <row r="854">
          <cell r="A854" t="str">
            <v>Масла индустриальные отработанные</v>
          </cell>
        </row>
        <row r="855">
          <cell r="A855" t="str">
            <v>Масла кислотосодержащие</v>
          </cell>
        </row>
        <row r="856">
          <cell r="A856" t="str">
            <v>Масла компрессорные отработанные</v>
          </cell>
        </row>
        <row r="857">
          <cell r="A857" t="str">
            <v>Масла моторные отработанные</v>
          </cell>
        </row>
        <row r="858">
          <cell r="A858" t="str">
            <v>Масла промывочные, в т.ч. загрязненные окалиной и шлаком</v>
          </cell>
        </row>
        <row r="859">
          <cell r="A859" t="str">
            <v>Масла специальные индустриальные</v>
          </cell>
        </row>
        <row r="860">
          <cell r="A860" t="str">
            <v>Масла трансмиссионные отработанные</v>
          </cell>
        </row>
        <row r="861">
          <cell r="A861" t="str">
            <v>Масла трансформаторные и теплонесущие отработанные, содержащие галогены</v>
          </cell>
        </row>
        <row r="862">
          <cell r="A862" t="str">
            <v>Масла трансформаторные отработанные, не содержащие галогены, полихлорированные дифенилы и терфенилы</v>
          </cell>
        </row>
        <row r="863">
          <cell r="A863" t="str">
            <v>Масла трансформаторные отработанные, содержащие полихлорированные дифенилы и терфенилы</v>
          </cell>
        </row>
        <row r="864">
          <cell r="A864" t="str">
            <v>Масла турбинные отработанные</v>
          </cell>
        </row>
        <row r="865">
          <cell r="A865" t="str">
            <v>Масло компрессорное, отработанное</v>
          </cell>
        </row>
        <row r="866">
          <cell r="A866" t="str">
            <v>Масло турбинное, отработанное</v>
          </cell>
        </row>
        <row r="867">
          <cell r="A867" t="str">
            <v>Остатки авиационных масел, потерявших потребительские свойства</v>
          </cell>
        </row>
        <row r="868">
          <cell r="A868" t="str">
            <v>Остатки автомобильных масел, потерявших потребительские свойства</v>
          </cell>
        </row>
        <row r="869">
          <cell r="A869" t="str">
            <v>Остатки гидравлических масел, не содержащих галогены и потерявших потребительские свойства</v>
          </cell>
        </row>
        <row r="870">
          <cell r="A870" t="str">
            <v>Остатки гидравлических масел, содержащих галогены и потерявших потребительские свойства</v>
          </cell>
        </row>
        <row r="871">
          <cell r="A871" t="str">
            <v>Остатки дизельного топлива, потерявшего потребительские свойства</v>
          </cell>
        </row>
        <row r="872">
          <cell r="A872" t="str">
            <v>Остатки дизельных масел, потерявших потребительские свойства</v>
          </cell>
        </row>
        <row r="873">
          <cell r="A873" t="str">
            <v>Остатки индустриальных масел, потерявших потребительские свойства</v>
          </cell>
        </row>
        <row r="874">
          <cell r="A874" t="str">
            <v>Остатки компрессорных масел, потерявших потребительские свойства</v>
          </cell>
        </row>
        <row r="875">
          <cell r="A875" t="str">
            <v>Остатки моторных масел, потерявших потребительские свойства</v>
          </cell>
        </row>
        <row r="876">
          <cell r="A876" t="str">
            <v>Остатки прочих масел, содержащих полихлорированные дифенилы и терфенилы и потерявших потребительские свойства</v>
          </cell>
        </row>
        <row r="877">
          <cell r="A877" t="str">
            <v>Остатки силиконовых масел, потерявших потребительские свойства,</v>
          </cell>
        </row>
        <row r="878">
          <cell r="A878" t="str">
            <v>Остатки смазочно-охлаждающих масел для механической обработки, потерявших потребительские свойства</v>
          </cell>
        </row>
        <row r="879">
          <cell r="A879" t="str">
            <v>Остатки трансмиссионных масел, потерявших потребительские свойства</v>
          </cell>
        </row>
        <row r="880">
          <cell r="A880" t="str">
            <v>Остатки трансформаторных масел, не содержащих галогены, полихлорированные дифенилы и терфенилы и потерявших потребительские свойства</v>
          </cell>
        </row>
        <row r="881">
          <cell r="A881" t="str">
            <v>Остатки трансформаторных масел, содержащих галогены и потерявших потребительские свойства</v>
          </cell>
        </row>
        <row r="882">
          <cell r="A882" t="str">
            <v>Остатки трансформаторных масел, содержащих полихлорированные дифенилы и терфенилы и потерявших потребительские свойства</v>
          </cell>
        </row>
        <row r="883">
          <cell r="A883" t="str">
            <v>Остатки турбинных масел, потерявших потребительские свойства</v>
          </cell>
        </row>
        <row r="884">
          <cell r="A884" t="str">
            <v>Прочие масла, содержащие полихлорированные дифенилы и терфенилы, отработанные</v>
          </cell>
        </row>
        <row r="885">
          <cell r="A885" t="str">
            <v>Прочие отходы топлива синтетических и минеральных масел</v>
          </cell>
        </row>
        <row r="886">
          <cell r="A886" t="str">
            <v>Силиконовые масла, отработанные</v>
          </cell>
        </row>
        <row r="887">
          <cell r="A887" t="str">
            <v>Синтетические и минеральные масла отработанные</v>
          </cell>
        </row>
        <row r="888">
          <cell r="A888" t="str">
            <v>Синтетические и минеральные масла, потерявшие потребительские свойства</v>
          </cell>
        </row>
        <row r="889">
          <cell r="A889" t="str">
            <v>Смазочно-охлаждающие масла для механической обработки отработанные</v>
          </cell>
        </row>
        <row r="890">
          <cell r="A890" t="str">
            <v>Топливо и мазуты с температурой вспышки более 61 "С</v>
          </cell>
        </row>
        <row r="891">
          <cell r="A891" t="str">
            <v>Топливо с температурой вспышки менее 61 "С</v>
          </cell>
        </row>
        <row r="892">
          <cell r="A892" t="str">
            <v>Отходы убоя скота и птицы</v>
          </cell>
        </row>
        <row r="893">
          <cell r="A893" t="str">
            <v>Жир технический</v>
          </cell>
        </row>
        <row r="894">
          <cell r="A894" t="str">
            <v>Кости</v>
          </cell>
        </row>
        <row r="895">
          <cell r="A895" t="str">
            <v>Кровь техническая</v>
          </cell>
        </row>
        <row r="896">
          <cell r="A896" t="str">
            <v>Навоз</v>
          </cell>
        </row>
        <row r="897">
          <cell r="A897" t="str">
            <v>Навоз конский перепревший</v>
          </cell>
        </row>
        <row r="898">
          <cell r="A898" t="str">
            <v>Навоз конский свежий</v>
          </cell>
        </row>
        <row r="899">
          <cell r="A899" t="str">
            <v>Навоз от звероводческих хозяйств перепревший</v>
          </cell>
        </row>
        <row r="900">
          <cell r="A900" t="str">
            <v>Навоз от звероводческих хозяйств свежий</v>
          </cell>
        </row>
        <row r="901">
          <cell r="A901" t="str">
            <v>Навоз от крупного рогатого скота перепревший</v>
          </cell>
        </row>
        <row r="902">
          <cell r="A902" t="str">
            <v>Навоз от крупного рогатого скота свежий</v>
          </cell>
        </row>
        <row r="903">
          <cell r="A903" t="str">
            <v>Навоз от мелкого рогатого скота перепревший</v>
          </cell>
        </row>
        <row r="904">
          <cell r="A904" t="str">
            <v>Навоз от мелкого рогатого скота свежий</v>
          </cell>
        </row>
        <row r="905">
          <cell r="A905" t="str">
            <v>Навоз от свиней перепревший</v>
          </cell>
        </row>
        <row r="906">
          <cell r="A906" t="str">
            <v>Навоз от свиней свежий</v>
          </cell>
        </row>
        <row r="907">
          <cell r="A907" t="str">
            <v>Отходы тканей птицы</v>
          </cell>
        </row>
        <row r="908">
          <cell r="A908" t="str">
            <v>Отходы тканей скота</v>
          </cell>
        </row>
        <row r="909">
          <cell r="A909" t="str">
            <v>Помет куриный перепревший</v>
          </cell>
        </row>
        <row r="910">
          <cell r="A910" t="str">
            <v>Помет куриный свежий</v>
          </cell>
        </row>
        <row r="911">
          <cell r="A911" t="str">
            <v>Помет птичий</v>
          </cell>
        </row>
        <row r="912">
          <cell r="A912" t="str">
            <v>Помет утиный, гусиный перепревший</v>
          </cell>
        </row>
        <row r="913">
          <cell r="A913" t="str">
            <v>Помет утиный, гусиный свежий</v>
          </cell>
        </row>
        <row r="914">
          <cell r="A914" t="str">
            <v>Прочие отходы убоя скота и птицы</v>
          </cell>
        </row>
        <row r="915">
          <cell r="A915" t="str">
            <v>Отходы упакованных газов</v>
          </cell>
        </row>
        <row r="916">
          <cell r="A916" t="str">
            <v>Отходы упакованных газов (прочие отходы)</v>
          </cell>
        </row>
        <row r="917">
          <cell r="A917" t="str">
            <v>Отходы фармацевтической продукции, ее производства и приготовления</v>
          </cell>
        </row>
        <row r="918">
          <cell r="A918" t="str">
            <v>Вакцины активные</v>
          </cell>
        </row>
        <row r="919">
          <cell r="A919" t="str">
            <v>Выжимки из лекарственных растений</v>
          </cell>
        </row>
        <row r="920">
          <cell r="A920" t="str">
            <v>Грибковые мицелии</v>
          </cell>
        </row>
        <row r="921">
          <cell r="A921" t="str">
            <v>Дезинфицирующие и антисептические средства</v>
          </cell>
        </row>
        <row r="922">
          <cell r="A922" t="str">
            <v>Медикаменты просроченные, с содержанием тяжелых металлов, противораковые препараты</v>
          </cell>
        </row>
        <row r="923">
          <cell r="A923" t="str">
            <v>Медикаменты, не заражающие воду, без цитостатических средств</v>
          </cell>
        </row>
        <row r="924">
          <cell r="A924" t="str">
            <v>Отходы производства медикаментов</v>
          </cell>
        </row>
        <row r="925">
          <cell r="A925" t="str">
            <v>Отходы протеина</v>
          </cell>
        </row>
        <row r="926">
          <cell r="A926" t="str">
            <v>Отходы фармацевтической продукции, ее производства и приготовления (прочие отходы)</v>
          </cell>
        </row>
        <row r="927">
          <cell r="A927" t="str">
            <v>Прочие огходы фармацевтической продукции</v>
          </cell>
        </row>
        <row r="928">
          <cell r="A928" t="str">
            <v>Отходы чистящих и моющих средств</v>
          </cell>
        </row>
        <row r="929">
          <cell r="A929" t="str">
            <v>Отходы чистящих и моющих средств (прочие отходы)</v>
          </cell>
        </row>
        <row r="930">
          <cell r="A930" t="str">
            <v>Отходы шкур и мехов</v>
          </cell>
        </row>
        <row r="931">
          <cell r="A931" t="str">
            <v>Мездра</v>
          </cell>
        </row>
        <row r="932">
          <cell r="A932" t="str">
            <v>Меха и шкуры</v>
          </cell>
        </row>
        <row r="933">
          <cell r="A933" t="str">
            <v>Отходы шерсти включая войлок</v>
          </cell>
        </row>
        <row r="934">
          <cell r="A934" t="str">
            <v>Прочие отходы шкур и мехов</v>
          </cell>
        </row>
        <row r="935">
          <cell r="A935" t="str">
            <v>Спилок желатиновый</v>
          </cell>
        </row>
        <row r="936">
          <cell r="A936" t="str">
            <v>Спилок желатиновый при обработке шкур</v>
          </cell>
        </row>
        <row r="937">
          <cell r="A937" t="str">
            <v>Спилок сырой</v>
          </cell>
        </row>
        <row r="938">
          <cell r="A938" t="str">
            <v>Спилок сырой при обработке шкур</v>
          </cell>
        </row>
        <row r="939">
          <cell r="A939" t="str">
            <v>Шкуры необработанные некондиционные, а также их остатки и обрезки</v>
          </cell>
        </row>
        <row r="940">
          <cell r="A940" t="str">
            <v>Отходы щелочей</v>
          </cell>
        </row>
        <row r="941">
          <cell r="A941" t="str">
            <v>Отходы гидроксида калия с рН = 10,1 – 11,5</v>
          </cell>
        </row>
        <row r="942">
          <cell r="A942" t="str">
            <v>Отходы гидроксида калия с рН = 9,0 – 10,0</v>
          </cell>
        </row>
        <row r="943">
          <cell r="A943" t="str">
            <v>Отходы гидроксида калия с рН &gt; 11,5</v>
          </cell>
        </row>
        <row r="944">
          <cell r="A944" t="str">
            <v>Отходы гидроксида натрия с рН = 10,1 – 11,5</v>
          </cell>
        </row>
        <row r="945">
          <cell r="A945" t="str">
            <v>Отходы гидроксида натрия с рН = 9,0 – 10,0</v>
          </cell>
        </row>
        <row r="946">
          <cell r="A946" t="str">
            <v>Отходы гидроксида натрия с рН &gt; 11,5</v>
          </cell>
        </row>
        <row r="947">
          <cell r="A947" t="str">
            <v>Отходы щелочей (прочие отходы)</v>
          </cell>
        </row>
        <row r="948">
          <cell r="A948" t="str">
            <v>Отходы щелочей и их смесей</v>
          </cell>
        </row>
        <row r="949">
          <cell r="A949" t="str">
            <v>Щелочи аккумуляторные отработанные</v>
          </cell>
        </row>
        <row r="950">
          <cell r="A950" t="str">
            <v>Отходы электрические и электронные отработанные и брак</v>
          </cell>
        </row>
        <row r="951">
          <cell r="A951" t="str">
            <v>Кабель медно-жильный освинцованный, потерявший потребительские свойства</v>
          </cell>
        </row>
        <row r="952">
          <cell r="A952" t="str">
            <v>Отходы изолированных проводов и кабелей</v>
          </cell>
        </row>
        <row r="953">
          <cell r="A953" t="str">
            <v>Отходы электрические и электронные отработанные и брак (прочие отходы)</v>
          </cell>
        </row>
        <row r="954">
          <cell r="A954" t="str">
            <v>Провод медный эмалированный, потерявший потребительские свойства</v>
          </cell>
        </row>
        <row r="955">
          <cell r="A955" t="str">
            <v>Провод медный, покрытый никелем, незагрязненный, потерявший потребительские свойства</v>
          </cell>
        </row>
        <row r="956">
          <cell r="A956" t="str">
            <v>Электрические лампы накаливания отработанные и брак</v>
          </cell>
        </row>
        <row r="957">
          <cell r="A957" t="str">
            <v>Отходы эмульсий и смесей нефтепродуктов</v>
          </cell>
        </row>
        <row r="958">
          <cell r="A958" t="str">
            <v>Жидкости синтетические, охлаждающие</v>
          </cell>
        </row>
        <row r="959">
          <cell r="A959" t="str">
            <v>Масла хонинговые</v>
          </cell>
        </row>
        <row r="960">
          <cell r="A960" t="str">
            <v>Отходы эмульсий и смесей нефтепродуктов (прочие отходы)</v>
          </cell>
        </row>
        <row r="961">
          <cell r="A961" t="str">
            <v>Эмульсии битумов, водосодержащие</v>
          </cell>
        </row>
        <row r="962">
          <cell r="A962" t="str">
            <v>Эмульсии и эмульсионные смеси для мехобработки, включая СОЖ</v>
          </cell>
        </row>
        <row r="963">
          <cell r="A963" t="str">
            <v>Эмульсии парафина</v>
          </cell>
        </row>
        <row r="964">
          <cell r="A964" t="str">
            <v>Отходы, содержащие металлоорганические соединения, не вошедшие в другие пункты</v>
          </cell>
        </row>
        <row r="965">
          <cell r="A965" t="str">
            <v>Отходы, содержащие металлоорганические соединения, не вошедшие в другие пункты (прочие отходы)</v>
          </cell>
        </row>
        <row r="966">
          <cell r="A966" t="str">
            <v>Шлам, содержащий тетраэтилсвинец (антидетонационные присадки)</v>
          </cell>
        </row>
        <row r="967">
          <cell r="A967" t="str">
            <v>Печной бой, металлургический и литейный щебень, брак</v>
          </cell>
        </row>
        <row r="968">
          <cell r="A968" t="str">
            <v>Бой каменного литья</v>
          </cell>
        </row>
        <row r="969">
          <cell r="A969" t="str">
            <v>Бой керамический</v>
          </cell>
        </row>
        <row r="970">
          <cell r="A970" t="str">
            <v>Бой неиспользованных кварцевых тиглей</v>
          </cell>
        </row>
        <row r="971">
          <cell r="A971" t="str">
            <v>Бой от печей металлургических процессов</v>
          </cell>
        </row>
        <row r="972">
          <cell r="A972" t="str">
            <v>Бой отработанной футеровки алюминиевого производства</v>
          </cell>
        </row>
        <row r="973">
          <cell r="A973" t="str">
            <v>Кирпичная футеровка алюминиевых электролизеров отработанная</v>
          </cell>
        </row>
        <row r="974">
          <cell r="A974" t="str">
            <v>Куски битума</v>
          </cell>
        </row>
        <row r="975">
          <cell r="A975" t="str">
            <v>Отходы перлита</v>
          </cell>
        </row>
        <row r="976">
          <cell r="A976" t="str">
            <v>Отходы строительных конструкций</v>
          </cell>
        </row>
        <row r="977">
          <cell r="A977" t="str">
            <v>Прочие бой, сколы, кусковые отходы минеральных строительных материалов, стекла и керамики</v>
          </cell>
        </row>
        <row r="978">
          <cell r="A978" t="str">
            <v>Силикатные и кварцевые отходы с производственно- специфическими примесями, в основном неорганическими</v>
          </cell>
        </row>
        <row r="979">
          <cell r="A979" t="str">
            <v>Силикащые и кварцевые отходы с производственно- специфическими примесями, в основном органическими</v>
          </cell>
        </row>
        <row r="980">
          <cell r="A980" t="str">
            <v>Скол дорожного покрытия</v>
          </cell>
        </row>
        <row r="981">
          <cell r="A981" t="str">
            <v>Стекло и стеклобой бесцветный, незагрязненный</v>
          </cell>
        </row>
        <row r="982">
          <cell r="A982" t="str">
            <v>Стекло и стеклобой окрашенный, незагрязненный</v>
          </cell>
        </row>
        <row r="983">
          <cell r="A983" t="str">
            <v>Стеклобой загрязненный</v>
          </cell>
        </row>
        <row r="984">
          <cell r="A984" t="str">
            <v>Стеклобой листовой</v>
          </cell>
        </row>
        <row r="985">
          <cell r="A985" t="str">
            <v>Стеклянные и керамические электро-, радио-, теледетали (электро-, радиолампы, кинескопы и т д.)</v>
          </cell>
        </row>
        <row r="986">
          <cell r="A986" t="str">
            <v>Футеровка миксеров алюминиевого производства отработанная</v>
          </cell>
        </row>
        <row r="987">
          <cell r="A987" t="str">
            <v>Футеровка пламенных печей и печей переплава алюминиевого производства отработанная</v>
          </cell>
        </row>
        <row r="988">
          <cell r="A988" t="str">
            <v>Футеровка разливочных и вакуумных ковшей алюминиевого производства отработанная</v>
          </cell>
        </row>
        <row r="989">
          <cell r="A989" t="str">
            <v>Щебень и песок шлаковые</v>
          </cell>
        </row>
        <row r="990">
          <cell r="A990" t="str">
            <v>Щебень строительный, загрязненный</v>
          </cell>
        </row>
        <row r="991">
          <cell r="A991" t="str">
            <v>Прочие коммунальные отходы</v>
          </cell>
        </row>
        <row r="992">
          <cell r="A992" t="str">
            <v>Отходы крематориев</v>
          </cell>
        </row>
        <row r="993">
          <cell r="A993" t="str">
            <v>Прочие бытовые отходы</v>
          </cell>
        </row>
        <row r="994">
          <cell r="A994" t="str">
            <v>Прочие коммунальные отходы (прочие отходы)</v>
          </cell>
        </row>
        <row r="995">
          <cell r="A995" t="str">
            <v>Прочие неорганические вещества и материалы</v>
          </cell>
        </row>
        <row r="996">
          <cell r="A996" t="str">
            <v>Прочие вещества и материалы, загрязненные ртутью</v>
          </cell>
        </row>
        <row r="997">
          <cell r="A997" t="str">
            <v>Растворы охладительные</v>
          </cell>
        </row>
        <row r="998">
          <cell r="A998" t="str">
            <v>Растворы сульфидосодержащие</v>
          </cell>
        </row>
        <row r="999">
          <cell r="A999" t="str">
            <v>Щелок гипохлоритный, отработанный</v>
          </cell>
        </row>
        <row r="1000">
          <cell r="A1000" t="str">
            <v>Щелок отбеливающий, отработанный, не содержащий хлора</v>
          </cell>
        </row>
        <row r="1001">
          <cell r="A1001" t="str">
            <v>Щелок отбеливающий, отработанный, с содержанием хлора</v>
          </cell>
        </row>
        <row r="1002">
          <cell r="A1002" t="str">
            <v>Щелок сульфитный, отработанный</v>
          </cell>
        </row>
        <row r="1003">
          <cell r="A1003" t="str">
            <v>Прочие неорганические шламы</v>
          </cell>
        </row>
        <row r="1004">
          <cell r="A1004" t="str">
            <v>Прочие неорганические шламы</v>
          </cell>
        </row>
        <row r="1005">
          <cell r="A1005" t="str">
            <v>Прочие шламы наполнительных, осадительных и растворительных процессов с производственно- специфическими примесями</v>
          </cell>
        </row>
        <row r="1006">
          <cell r="A1006" t="str">
            <v>Суспензии наполнительных и разделительных веществ</v>
          </cell>
        </row>
        <row r="1007">
          <cell r="A1007" t="str">
            <v>Шлам гидроксида алюминия, загрязненный</v>
          </cell>
        </row>
        <row r="1008">
          <cell r="A1008" t="str">
            <v>Шлам карбоната бария</v>
          </cell>
        </row>
        <row r="1009">
          <cell r="A1009" t="str">
            <v>Шлам оксида железа восстановительных процессов</v>
          </cell>
        </row>
        <row r="1010">
          <cell r="A1010" t="str">
            <v>Шлам оксида магния</v>
          </cell>
        </row>
        <row r="1011">
          <cell r="A1011" t="str">
            <v>Шлам оксидоалюминевый</v>
          </cell>
        </row>
        <row r="1012">
          <cell r="A1012" t="str">
            <v>Шлам сульфата бария</v>
          </cell>
        </row>
        <row r="1013">
          <cell r="A1013" t="str">
            <v>Шлам сульфата бария от хлорощелочного электролиза с содержанием ртути</v>
          </cell>
        </row>
        <row r="1014">
          <cell r="A1014" t="str">
            <v>Шлам сульфата кальция</v>
          </cell>
        </row>
        <row r="1015">
          <cell r="A1015" t="str">
            <v>Шлам фторида кальция</v>
          </cell>
        </row>
        <row r="1016">
          <cell r="A1016" t="str">
            <v>Шлам химического производства, содержащий 6-ти валентный хром</v>
          </cell>
        </row>
        <row r="1017">
          <cell r="A1017" t="str">
            <v>Прочие отходы</v>
          </cell>
        </row>
        <row r="1018">
          <cell r="A1018" t="str">
            <v>Прочие отходы (прочие отходы)</v>
          </cell>
        </row>
        <row r="1019">
          <cell r="A1019" t="str">
            <v>Химикаты лабораторные, смешанные</v>
          </cell>
        </row>
        <row r="1020">
          <cell r="A1020" t="str">
            <v>Прочие отходы</v>
          </cell>
        </row>
        <row r="1021">
          <cell r="A1021" t="str">
            <v>Вскрышные породы</v>
          </cell>
        </row>
        <row r="1022">
          <cell r="A1022" t="str">
            <v>Гипс от медицинских учреждений отработанный</v>
          </cell>
        </row>
        <row r="1023">
          <cell r="A1023" t="str">
            <v>Грунт, образовавшийся при проведении земельных работ, незагрязнённый опасными веществами</v>
          </cell>
        </row>
        <row r="1024">
          <cell r="A1024" t="str">
            <v>Каноли, скальпели, ланцеты и др. острые предметы от медицинских учреждений отработанные</v>
          </cell>
        </row>
        <row r="1025">
          <cell r="A1025" t="str">
            <v>Кирпичная футеровка от котельных агрегатов отработанная</v>
          </cell>
        </row>
        <row r="1026">
          <cell r="A1026" t="str">
            <v>Кормовые консервы в металлической таре просроченные</v>
          </cell>
        </row>
        <row r="1027">
          <cell r="A1027" t="str">
            <v>Кормовые консервы в стеклянной таре просроченные</v>
          </cell>
        </row>
        <row r="1028">
          <cell r="A1028" t="str">
            <v>Лом цветных металлов несортированный (в том числе незагрязнённая б/у тара и упаковка)</v>
          </cell>
        </row>
        <row r="1029">
          <cell r="A1029" t="str">
            <v>Макулатура</v>
          </cell>
        </row>
        <row r="1030">
          <cell r="A1030" t="str">
            <v>Молочные отходы от мойки оборудования</v>
          </cell>
        </row>
        <row r="1031">
          <cell r="A1031" t="str">
            <v>Мусор от учреждений и бытовых помещений предприятий (исключая крупногабаритный)</v>
          </cell>
        </row>
        <row r="1032">
          <cell r="A1032" t="str">
            <v>Остатки газоочистки цеха производства угольных электродов</v>
          </cell>
        </row>
        <row r="1033">
          <cell r="A1033" t="str">
            <v>Остатки дрожжей (исключая пивные)</v>
          </cell>
        </row>
        <row r="1034">
          <cell r="A1034" t="str">
            <v>Остатки и огарки сварочных электродов</v>
          </cell>
        </row>
        <row r="1035">
          <cell r="A1035" t="str">
            <v>Остатки от производства мясных консервов</v>
          </cell>
        </row>
        <row r="1036">
          <cell r="A1036" t="str">
            <v>Остатки пахты</v>
          </cell>
        </row>
        <row r="1037">
          <cell r="A1037" t="str">
            <v>Остатки формовочной и стержневой смеси</v>
          </cell>
        </row>
        <row r="1038">
          <cell r="A1038" t="str">
            <v>Отходы гравия</v>
          </cell>
        </row>
        <row r="1039">
          <cell r="A1039" t="str">
            <v>Отходы кишок от переработки</v>
          </cell>
        </row>
        <row r="1040">
          <cell r="A1040" t="str">
            <v>Отходы молочной сыворотки</v>
          </cell>
        </row>
        <row r="1041">
          <cell r="A1041" t="str">
            <v>Отходы обрата</v>
          </cell>
        </row>
        <row r="1042">
          <cell r="A1042" t="str">
            <v>Отходы от летней уборки улично-дорожной сети населённых пунктов с населением менее 100 тыс. человек</v>
          </cell>
        </row>
        <row r="1043">
          <cell r="A1043" t="str">
            <v>Отходы от чёрных металлов от вырубки, штамповки и резки</v>
          </cell>
        </row>
        <row r="1044">
          <cell r="A1044" t="str">
            <v>Перчатки хирургические использованные</v>
          </cell>
        </row>
        <row r="1045">
          <cell r="A1045" t="str">
            <v>Пищевые консервы в металлической таре просроченные</v>
          </cell>
        </row>
        <row r="1046">
          <cell r="A1046" t="str">
            <v>Пищевые консервы в стеклянной таре просроченные</v>
          </cell>
        </row>
        <row r="1047">
          <cell r="A1047" t="str">
            <v>Пластмассы от медицинских учреждений отработанные</v>
          </cell>
        </row>
        <row r="1048">
          <cell r="A1048" t="str">
            <v>Пыль электрофильтров производства кремния</v>
          </cell>
        </row>
        <row r="1049">
          <cell r="A1049" t="str">
            <v>Растительные отходы от газонов, цветников, древесно-кустарниковых посадок</v>
          </cell>
        </row>
        <row r="1050">
          <cell r="A1050" t="str">
            <v>Резновые изделия б/у незагрязнённые</v>
          </cell>
        </row>
        <row r="1051">
          <cell r="A1051" t="str">
            <v>Технологические потери молочного сырья</v>
          </cell>
        </row>
        <row r="1052">
          <cell r="A1052" t="str">
            <v>Технологический брак производства молочной продукции</v>
          </cell>
        </row>
        <row r="1053">
          <cell r="A1053" t="str">
            <v>Тряпьё от медицинских учреждений использованное</v>
          </cell>
        </row>
        <row r="1054">
          <cell r="A1054" t="str">
            <v>Футеровка кузнечных нагревательных печей отработанная</v>
          </cell>
        </row>
        <row r="1055">
          <cell r="A1055" t="str">
            <v>Футеровка печей производства анодной массы и печей обжига анодов отработанная</v>
          </cell>
        </row>
        <row r="1056">
          <cell r="A1056" t="str">
            <v>Шлам диоксида кремния</v>
          </cell>
        </row>
        <row r="1057">
          <cell r="A1057" t="str">
            <v>Шлам земляной, песчаный, траншейные выемки</v>
          </cell>
        </row>
        <row r="1058">
          <cell r="A1058" t="str">
            <v>Шлам нефелиновый (белитовый) глинозёмного производства</v>
          </cell>
        </row>
        <row r="1059">
          <cell r="A1059" t="str">
            <v>Шлам от шлифовальных камней</v>
          </cell>
        </row>
        <row r="1060">
          <cell r="A1060" t="str">
            <v>Шлам сепарирования творожной и подсырной сыворотки</v>
          </cell>
        </row>
        <row r="1061">
          <cell r="A1061" t="str">
            <v>Шлам угольный</v>
          </cell>
        </row>
        <row r="1062">
          <cell r="A1062" t="str">
            <v>Щебень металлургический и литейный (брак)</v>
          </cell>
        </row>
        <row r="1063">
          <cell r="A1063" t="str">
            <v>Прочие отходы веществ и материалов основного органического синтеза</v>
          </cell>
        </row>
        <row r="1064">
          <cell r="A1064" t="str">
            <v>Изоцианаты и тиоцианаты</v>
          </cell>
        </row>
        <row r="1065">
          <cell r="A1065" t="str">
            <v>Кубовые остатки ректификации сырого бензола</v>
          </cell>
        </row>
        <row r="1066">
          <cell r="A1066" t="str">
            <v>Органические пероксиды (перекиси)</v>
          </cell>
        </row>
        <row r="1067">
          <cell r="A1067" t="str">
            <v>Осмолы отходы производства растворителей</v>
          </cell>
        </row>
        <row r="1068">
          <cell r="A1068" t="str">
            <v>Осмолы отходы производства фталевого ангидрида</v>
          </cell>
        </row>
        <row r="1069">
          <cell r="A1069" t="str">
            <v>Осмолы-отходы броморганического синтеза</v>
          </cell>
        </row>
        <row r="1070">
          <cell r="A1070" t="str">
            <v>Отходы порофоров</v>
          </cell>
        </row>
        <row r="1071">
          <cell r="A1071" t="str">
            <v>Полихлорированные бифенилы, терфенилы (ПХБ, ПХТ)</v>
          </cell>
        </row>
        <row r="1072">
          <cell r="A1072" t="str">
            <v>Прочие отходы веществ и материалов основною органического синтеза</v>
          </cell>
        </row>
        <row r="1073">
          <cell r="A1073" t="str">
            <v>Смолка кислая от очистки сырого бензола</v>
          </cell>
        </row>
        <row r="1074">
          <cell r="A1074" t="str">
            <v>Фураны и диоксины</v>
          </cell>
        </row>
        <row r="1075">
          <cell r="A1075" t="str">
            <v>Прочие отходы горнодобывающих и обогатительных производств</v>
          </cell>
        </row>
        <row r="1076">
          <cell r="A1076" t="str">
            <v>Отходы лейцита, нефелина и нефелинового сиенита</v>
          </cell>
        </row>
        <row r="1077">
          <cell r="A1077" t="str">
            <v>Отходы обогащения апатитовых и фосфоритовых руд</v>
          </cell>
        </row>
        <row r="1078">
          <cell r="A1078" t="str">
            <v>Отходы полевого шпата</v>
          </cell>
        </row>
        <row r="1079">
          <cell r="A1079" t="str">
            <v>Отходы слюды</v>
          </cell>
        </row>
        <row r="1080">
          <cell r="A1080" t="str">
            <v>Порода углеобогащения</v>
          </cell>
        </row>
        <row r="1081">
          <cell r="A1081" t="str">
            <v>Прочие отходы горнодобывающей промышленности</v>
          </cell>
        </row>
        <row r="1082">
          <cell r="A1082" t="str">
            <v>Прочие отходы горнодобывающих и обогатительных производств (прочие отходы)</v>
          </cell>
        </row>
        <row r="1083">
          <cell r="A1083" t="str">
            <v>Прочие отходы нефтепродуктов, продуктов переработки нефти, угля и сланцев</v>
          </cell>
        </row>
        <row r="1084">
          <cell r="A1084" t="str">
            <v>Абсорбенты масленные отработанные</v>
          </cell>
        </row>
        <row r="1085">
          <cell r="A1085" t="str">
            <v>Асфальт и битум</v>
          </cell>
        </row>
        <row r="1086">
          <cell r="A1086" t="str">
            <v>Вяжущие материалы на основе нефти, отработанные</v>
          </cell>
        </row>
        <row r="1087">
          <cell r="A1087" t="str">
            <v>Кокс нефтяной</v>
          </cell>
        </row>
        <row r="1088">
          <cell r="A1088" t="str">
            <v>Масло антраценовое</v>
          </cell>
        </row>
        <row r="1089">
          <cell r="A1089" t="str">
            <v>Обтирочный материал, загрязненный маслами (содержание масел 15 % и более)</v>
          </cell>
        </row>
        <row r="1090">
          <cell r="A1090" t="str">
            <v>Обтирочный материал, загрязненный маслами (содержание масел менее 15 %)</v>
          </cell>
        </row>
        <row r="1091">
          <cell r="A1091" t="str">
            <v>Обтирочный материал, загрязненный нефтепродуктами</v>
          </cell>
        </row>
        <row r="1092">
          <cell r="A1092" t="str">
            <v>Окалина замасленная (содержание масла 15 % и более)</v>
          </cell>
        </row>
        <row r="1093">
          <cell r="A1093" t="str">
            <v>Окалина замасленная (содержание масла менее 15 %)</v>
          </cell>
        </row>
        <row r="1094">
          <cell r="A1094" t="str">
            <v>Остатки антрацена, твердые</v>
          </cell>
        </row>
        <row r="1095">
          <cell r="A1095" t="str">
            <v>Остатки нафталиносодержащие, твердые</v>
          </cell>
        </row>
        <row r="1096">
          <cell r="A1096" t="str">
            <v>Остатки от производства гудрона, тяжелые</v>
          </cell>
        </row>
        <row r="1097">
          <cell r="A1097" t="str">
            <v>Остатки фенолсодержащие, жидкие</v>
          </cell>
        </row>
        <row r="1098">
          <cell r="A1098" t="str">
            <v>Остатки фенолсодержащие, твердые</v>
          </cell>
        </row>
        <row r="1099">
          <cell r="A1099" t="str">
            <v>Отходы битума, асфальта в твердой форме</v>
          </cell>
        </row>
        <row r="1100">
          <cell r="A1100" t="str">
            <v>Отходы масел и прочих нефтепродуктов, содержащих растворитель</v>
          </cell>
        </row>
        <row r="1101">
          <cell r="A1101" t="str">
            <v>Отходы твердых производственных материалов, загрязненные нефтяными и минеральными жировыми продуктами</v>
          </cell>
        </row>
        <row r="1102">
          <cell r="A1102" t="str">
            <v>Охлаждающие средства и теплоносители на базе нефтепродуктов</v>
          </cell>
        </row>
        <row r="1103">
          <cell r="A1103" t="str">
            <v>Пек</v>
          </cell>
        </row>
        <row r="1104">
          <cell r="A1104" t="str">
            <v>Пекодистилляты</v>
          </cell>
        </row>
        <row r="1105">
          <cell r="A1105" t="str">
            <v>Пенька промасленная (содержание масла 15 % и более)</v>
          </cell>
        </row>
        <row r="1106">
          <cell r="A1106" t="str">
            <v>Пенька промасленная (содержание масла менее 15 %)</v>
          </cell>
        </row>
        <row r="1107">
          <cell r="A1107" t="str">
            <v>Прочие шламы коксовых и газовых заводов</v>
          </cell>
        </row>
        <row r="1108">
          <cell r="A1108" t="str">
            <v>Прочие шламы нефтехимии</v>
          </cell>
        </row>
        <row r="1109">
          <cell r="A1109" t="str">
            <v>Сальниковая набивка асбесто-графитовая, промасленная (содержание масла 15 % и более)</v>
          </cell>
        </row>
        <row r="1110">
          <cell r="A1110" t="str">
            <v>Сальниковая набивка асбесто-графитовая, промасленная (содержание масла менее 15 %)</v>
          </cell>
        </row>
        <row r="1111">
          <cell r="A1111" t="str">
            <v>Смесь ароматических углеводородов, жидкая</v>
          </cell>
        </row>
        <row r="1112">
          <cell r="A1112" t="str">
            <v>Смесь ароматических углеводородов, содержащая бенчпирен жидкая</v>
          </cell>
        </row>
        <row r="1113">
          <cell r="A1113" t="str">
            <v>Смола каменноугольная</v>
          </cell>
        </row>
        <row r="1114">
          <cell r="A1114" t="str">
            <v>Смолы фенольных отстойников</v>
          </cell>
        </row>
        <row r="1115">
          <cell r="A1115" t="str">
            <v>Тара от нефтепродуктов, использованная</v>
          </cell>
        </row>
        <row r="1116">
          <cell r="A1116" t="str">
            <v>Фснольные воды</v>
          </cell>
        </row>
        <row r="1117">
          <cell r="A1117" t="str">
            <v>Фусы каменноугольные</v>
          </cell>
        </row>
        <row r="1118">
          <cell r="A1118" t="str">
            <v>Шлам меркаптансодержащий</v>
          </cell>
        </row>
        <row r="1119">
          <cell r="A1119" t="str">
            <v>Шлам фенолсодержащий</v>
          </cell>
        </row>
        <row r="1120">
          <cell r="A1120" t="str">
            <v>Шламы коксовых и газовых заводов, прочие</v>
          </cell>
        </row>
        <row r="1121">
          <cell r="A1121" t="str">
            <v>Прочие отходы производства и обработки металлов и сплавов</v>
          </cell>
        </row>
        <row r="1122">
          <cell r="A1122" t="str">
            <v>Динас</v>
          </cell>
        </row>
        <row r="1123">
          <cell r="A1123" t="str">
            <v>Лом бронзы в кусковой форме</v>
          </cell>
        </row>
        <row r="1124">
          <cell r="A1124" t="str">
            <v>Лом бронзы несортированный</v>
          </cell>
        </row>
        <row r="1125">
          <cell r="A1125" t="str">
            <v>Лом и отходы бронзы с примесями или загрязненные</v>
          </cell>
        </row>
        <row r="1126">
          <cell r="A1126" t="str">
            <v>Лом и отходы латуни с примесями или загрязненные</v>
          </cell>
        </row>
        <row r="1127">
          <cell r="A1127" t="str">
            <v>Лом и отходы медных сплавов с примесями или загрязненные</v>
          </cell>
        </row>
        <row r="1128">
          <cell r="A1128" t="str">
            <v>Лом и отходы сплавов цветных металлов с примесями или загрязненные</v>
          </cell>
        </row>
        <row r="1129">
          <cell r="A1129" t="str">
            <v>Лом и отходы, содержащие бронзу</v>
          </cell>
        </row>
        <row r="1130">
          <cell r="A1130" t="str">
            <v>Лом и отходы, содержащие латунь</v>
          </cell>
        </row>
        <row r="1131">
          <cell r="A1131" t="str">
            <v>Лом и отходы, содержащие медные сплавы</v>
          </cell>
        </row>
        <row r="1132">
          <cell r="A1132" t="str">
            <v>Лом и отходы, содержащие сплавы цветных металлов</v>
          </cell>
        </row>
        <row r="1133">
          <cell r="A1133" t="str">
            <v>Лом латуни в кусковой форме</v>
          </cell>
        </row>
        <row r="1134">
          <cell r="A1134" t="str">
            <v>Лом латуни несортированный</v>
          </cell>
        </row>
        <row r="1135">
          <cell r="A1135" t="str">
            <v>Лом медных сплавов в кусковой форме</v>
          </cell>
        </row>
        <row r="1136">
          <cell r="A1136" t="str">
            <v>Лом медных сплавов несортированный</v>
          </cell>
        </row>
        <row r="1137">
          <cell r="A1137" t="str">
            <v>Огарки пиритовые</v>
          </cell>
        </row>
        <row r="1138">
          <cell r="A1138" t="str">
            <v>Огарки ртутного производства</v>
          </cell>
        </row>
        <row r="1139">
          <cell r="A1139" t="str">
            <v>Опилки бронзы незагрязненные</v>
          </cell>
        </row>
        <row r="1140">
          <cell r="A1140" t="str">
            <v>Опилки латуни незагрязненные</v>
          </cell>
        </row>
        <row r="1141">
          <cell r="A1141" t="str">
            <v>Опилки медных сплавов незагрязненные</v>
          </cell>
        </row>
        <row r="1142">
          <cell r="A1142" t="str">
            <v>Остатки дроби от струйной обработки металлических поверхностей</v>
          </cell>
        </row>
        <row r="1143">
          <cell r="A1143" t="str">
            <v>Отходы, содержащие бронзу (в том числе пыль бронзы), несортированные</v>
          </cell>
        </row>
        <row r="1144">
          <cell r="A1144" t="str">
            <v>Отходы, содержащие бронзу в кусковой форме</v>
          </cell>
        </row>
        <row r="1145">
          <cell r="A1145" t="str">
            <v>Отходы, содержащие латунь (в том числе пыль латуни), несортированные</v>
          </cell>
        </row>
        <row r="1146">
          <cell r="A1146" t="str">
            <v>Отходы, содержащие латунь в кусковой форме</v>
          </cell>
        </row>
        <row r="1147">
          <cell r="A1147" t="str">
            <v>Отходы, содержащие листовой прокат бронзы</v>
          </cell>
        </row>
        <row r="1148">
          <cell r="A1148" t="str">
            <v>Отходы, содержащие листовой прокат латуни</v>
          </cell>
        </row>
        <row r="1149">
          <cell r="A1149" t="str">
            <v>Отходы, содержащие листовой прокат медных сплавов</v>
          </cell>
        </row>
        <row r="1150">
          <cell r="A1150" t="str">
            <v>Отходы, содержащие медные сплавы (в том числе пыль медных сплавов), несортированные</v>
          </cell>
        </row>
        <row r="1151">
          <cell r="A1151" t="str">
            <v>Отходы, содержащие медные сплавы в кусковой форме</v>
          </cell>
        </row>
        <row r="1152">
          <cell r="A1152" t="str">
            <v>Прочие отходы производства и обработки металлов и сплавов</v>
          </cell>
        </row>
        <row r="1153">
          <cell r="A1153" t="str">
            <v>Прочие отходы производства и обработки металлов и сплавов (прочие отходы)</v>
          </cell>
        </row>
        <row r="1154">
          <cell r="A1154" t="str">
            <v>Пыль (порошок) от шлифования бронзы с содержанием металла 50 % и более</v>
          </cell>
        </row>
        <row r="1155">
          <cell r="A1155" t="str">
            <v>Пыль (порошок) от шлифования латуни с содержанием металла 50 % и более</v>
          </cell>
        </row>
        <row r="1156">
          <cell r="A1156" t="str">
            <v>Пыль (порошок) от шлифования медных сплавов с содержанием металла 50 % и более</v>
          </cell>
        </row>
        <row r="1157">
          <cell r="A1157" t="str">
            <v>Пыль бронзы незагрязненная</v>
          </cell>
        </row>
        <row r="1158">
          <cell r="A1158" t="str">
            <v>Пыль латуни незагрязненная</v>
          </cell>
        </row>
        <row r="1159">
          <cell r="A1159" t="str">
            <v>Пыль медных сплавов незагрязненная</v>
          </cell>
        </row>
        <row r="1160">
          <cell r="A1160" t="str">
            <v>Скол (отбой) от печей металлургических процессов</v>
          </cell>
        </row>
        <row r="1161">
          <cell r="A1161" t="str">
            <v>Скол (отбой) от печей металлургических процессов с производственно-специфическими примесями(фтор, цианиды)</v>
          </cell>
        </row>
        <row r="1162">
          <cell r="A1162" t="str">
            <v>Скрап бронзы незагрязненный</v>
          </cell>
        </row>
        <row r="1163">
          <cell r="A1163" t="str">
            <v>Скрап латуни незагрязненный</v>
          </cell>
        </row>
        <row r="1164">
          <cell r="A1164" t="str">
            <v>Скрап медных сплавов незагрязненный</v>
          </cell>
        </row>
        <row r="1165">
          <cell r="A1165" t="str">
            <v>Стержневая смесь отработанная</v>
          </cell>
        </row>
        <row r="1166">
          <cell r="A1166" t="str">
            <v>Стружка бронзы незагрязненная</v>
          </cell>
        </row>
        <row r="1167">
          <cell r="A1167" t="str">
            <v>Стружка латуни незагрязненная</v>
          </cell>
        </row>
        <row r="1168">
          <cell r="A1168" t="str">
            <v>Стружка медных сплавов незагрязненная</v>
          </cell>
        </row>
        <row r="1169">
          <cell r="A1169" t="str">
            <v>Формовочная глина</v>
          </cell>
        </row>
        <row r="1170">
          <cell r="A1170" t="str">
            <v>Формовочные материалы литейного производства (пески, горелая земля и пр ) отработанные</v>
          </cell>
        </row>
        <row r="1171">
          <cell r="A1171" t="str">
            <v>Шамот</v>
          </cell>
        </row>
        <row r="1172">
          <cell r="A1172" t="str">
            <v>Прочие отходы производства и потребления минеральных строительных материалов, стекла и керамики</v>
          </cell>
        </row>
        <row r="1173">
          <cell r="A1173" t="str">
            <v>Вата минеральная</v>
          </cell>
        </row>
        <row r="1174">
          <cell r="A1174" t="str">
            <v>Осгатки песка и дроби после струйной обработки поверхностей</v>
          </cell>
        </row>
        <row r="1175">
          <cell r="A1175" t="str">
            <v>Отходы абразивных материалов, загрязненные</v>
          </cell>
        </row>
        <row r="1176">
          <cell r="A1176" t="str">
            <v>Отходы абразивных материалов, незагрязненные</v>
          </cell>
        </row>
        <row r="1177">
          <cell r="A1177" t="str">
            <v>Отходы минеральных волокон и плит</v>
          </cell>
        </row>
        <row r="1178">
          <cell r="A1178" t="str">
            <v>Отходы минеральных волокон и плит, загрязненные</v>
          </cell>
        </row>
        <row r="1179">
          <cell r="A1179" t="str">
            <v>Прочие отходы производства и погребления минеральных строительных материалов, стекла и керамики, загрязненные</v>
          </cell>
        </row>
        <row r="1180">
          <cell r="A1180" t="str">
            <v>Прочие отходы производства и потребления минеральных строительных материалов, стекла и керамики (прочие отходы)</v>
          </cell>
        </row>
        <row r="1181">
          <cell r="A1181" t="str">
            <v>Прочие отходы производства и потребления минеральных строительных материалов, стекла и керамики,незагрязненные</v>
          </cell>
        </row>
        <row r="1182">
          <cell r="A1182" t="str">
            <v>Стекловолоконное полотно</v>
          </cell>
        </row>
        <row r="1183">
          <cell r="A1183" t="str">
            <v>Стекловолоконное полотно, загрязненное</v>
          </cell>
        </row>
        <row r="1184">
          <cell r="A1184" t="str">
            <v>Прочие отходы производства и потребления полимерных материалов и резины</v>
          </cell>
        </row>
        <row r="1185">
          <cell r="A1185" t="str">
            <v>Остатки каптакса</v>
          </cell>
        </row>
        <row r="1186">
          <cell r="A1186" t="str">
            <v>Остатки тиурамов</v>
          </cell>
        </row>
        <row r="1187">
          <cell r="A1187" t="str">
            <v>Прочие отходы производства и потребления полимерных материалов и резины (прочие отходы)</v>
          </cell>
        </row>
        <row r="1188">
          <cell r="A1188" t="str">
            <v>Прочие отходы процессов преобразования и синтеза</v>
          </cell>
        </row>
        <row r="1189">
          <cell r="A1189" t="str">
            <v>Конденсаторы с пентохлордифенилом отработанные</v>
          </cell>
        </row>
        <row r="1190">
          <cell r="A1190" t="str">
            <v>Конденсаторы с трихлордифенилом отработанные</v>
          </cell>
        </row>
        <row r="1191">
          <cell r="A1191" t="str">
            <v>Остатки фиксажных и отбеливающих веществ</v>
          </cell>
        </row>
        <row r="1192">
          <cell r="A1192" t="str">
            <v>Остатки фотопроявителей и активирующих веществ</v>
          </cell>
        </row>
        <row r="1193">
          <cell r="A1193" t="str">
            <v>Отходы полихлорированных дифенилов и терфениов, полибромированных дифенилов, а также отходы веществ и изделий, их содержащих (исключая отходы синтетических и минеральных масел)</v>
          </cell>
        </row>
        <row r="1194">
          <cell r="A1194" t="str">
            <v>Прочие отходы химического происхождения</v>
          </cell>
        </row>
        <row r="1195">
          <cell r="A1195" t="str">
            <v>Трансформаторы с пентохлордифенилом отработанные</v>
          </cell>
        </row>
        <row r="1196">
          <cell r="A1196" t="str">
            <v>Прочие твердые минеральные отходы</v>
          </cell>
        </row>
        <row r="1197">
          <cell r="A1197" t="str">
            <v>Абразивная пыль и порошок от шлифования черных металлов (с содержанием металла менее 50 %)</v>
          </cell>
        </row>
        <row r="1198">
          <cell r="A1198" t="str">
            <v>Абразивные круги отработанные, лом отработанных абразивных кругов</v>
          </cell>
        </row>
        <row r="1199">
          <cell r="A1199" t="str">
            <v>Алюмогель отработанный, незагрязненный опасными веществами</v>
          </cell>
        </row>
        <row r="1200">
          <cell r="A1200" t="str">
            <v>Алюмогель, отработанный при осушке воздуха и газов</v>
          </cell>
        </row>
        <row r="1201">
          <cell r="A1201" t="str">
            <v>Асбестовая пыль и волокно</v>
          </cell>
        </row>
        <row r="1202">
          <cell r="A1202" t="str">
            <v>Бой бетонных изделий, отходы бетона в кусковой форме</v>
          </cell>
        </row>
        <row r="1203">
          <cell r="A1203" t="str">
            <v>Бой железобетонных изделий, отходы железобетона в кусковой форме</v>
          </cell>
        </row>
        <row r="1204">
          <cell r="A1204" t="str">
            <v>Бой кирпичной кладки при ремонте зданий и сооружений</v>
          </cell>
        </row>
        <row r="1205">
          <cell r="A1205" t="str">
            <v>Бой строительного кирпича</v>
          </cell>
        </row>
        <row r="1206">
          <cell r="A1206" t="str">
            <v>Бой шамотного кирпича</v>
          </cell>
        </row>
        <row r="1207">
          <cell r="A1207" t="str">
            <v>Брак заготовок абразивных кругов</v>
          </cell>
        </row>
        <row r="1208">
          <cell r="A1208" t="str">
            <v>Горновой песок литейного производства</v>
          </cell>
        </row>
        <row r="1209">
          <cell r="A1209" t="str">
            <v>Грунт, образовавшийся при проведении землеройных работ, незагрязненный опасными веществами</v>
          </cell>
        </row>
        <row r="1210">
          <cell r="A1210" t="str">
            <v>Керамические изделия, потерявшие потребительские свойства</v>
          </cell>
        </row>
        <row r="1211">
          <cell r="A1211" t="str">
            <v>Коксовые массы отработанные, загрязненные минеральными маслами (содержание масла - 15 % и более)</v>
          </cell>
        </row>
        <row r="1212">
          <cell r="A1212" t="str">
            <v>Коксовые массы отработанные, загрязненные минеральными маслами (содержание масла - менее 15 %)</v>
          </cell>
        </row>
        <row r="1213">
          <cell r="A1213" t="str">
            <v>Коксовые массы отработанные, загрязненные опасными веществами</v>
          </cell>
        </row>
        <row r="1214">
          <cell r="A1214" t="str">
            <v>Лом дорожного полотна автомобильных дорог (исключая битум и асфальтовые покрытия)</v>
          </cell>
        </row>
        <row r="1215">
          <cell r="A1215" t="str">
            <v>Мелочь известковая и доломитовая с размером частиц не более 5 мм (отсев)</v>
          </cell>
        </row>
        <row r="1216">
          <cell r="A1216" t="str">
            <v>Мелочь коксовая с размером частиц не более 5 мм (отсев)</v>
          </cell>
        </row>
        <row r="1217">
          <cell r="A1217" t="str">
            <v>Накипь котельная</v>
          </cell>
        </row>
        <row r="1218">
          <cell r="A1218" t="str">
            <v>Огарки обожженных анодов алюминиевого производства</v>
          </cell>
        </row>
        <row r="1219">
          <cell r="A1219" t="str">
            <v>Отходы абразивных материалов в виде пыли и порошка</v>
          </cell>
        </row>
        <row r="1220">
          <cell r="A1220" t="str">
            <v>Отходы абразивных материалов и инструментов</v>
          </cell>
        </row>
        <row r="1221">
          <cell r="A1221" t="str">
            <v>Отходы активированного угля, незагрязненного опасными веществами</v>
          </cell>
        </row>
        <row r="1222">
          <cell r="A1222" t="str">
            <v>Отходы асбеста</v>
          </cell>
        </row>
        <row r="1223">
          <cell r="A1223" t="str">
            <v>Отходы асбеста в кусковой форме</v>
          </cell>
        </row>
        <row r="1224">
          <cell r="A1224" t="str">
            <v>Отходы асбестовой бумаги</v>
          </cell>
        </row>
        <row r="1225">
          <cell r="A1225" t="str">
            <v>Отходы асбоцемента</v>
          </cell>
        </row>
        <row r="1226">
          <cell r="A1226" t="str">
            <v>Отходы асбоцемента в кусковой форме</v>
          </cell>
        </row>
        <row r="1227">
          <cell r="A1227" t="str">
            <v>Отходы асфальтобетона и асфальтобетонной смеси</v>
          </cell>
        </row>
        <row r="1228">
          <cell r="A1228" t="str">
            <v>Отходы асфальтобетона и/или асфальтобетонной смеси в виде пыли</v>
          </cell>
        </row>
        <row r="1229">
          <cell r="A1229" t="str">
            <v>Отходы асфальтобетона и/или асфальтобетонной смеси в кусковой форме</v>
          </cell>
        </row>
        <row r="1230">
          <cell r="A1230" t="str">
            <v>Отходы базальтового супертонкого волокна</v>
          </cell>
        </row>
        <row r="1231">
          <cell r="A1231" t="str">
            <v>Отходы бетона, железобетона</v>
          </cell>
        </row>
        <row r="1232">
          <cell r="A1232" t="str">
            <v>Отходы бетонной смеси</v>
          </cell>
        </row>
        <row r="1233">
          <cell r="A1233" t="str">
            <v>Отходы бетонной смеси с содержанием пыли более 30 %</v>
          </cell>
        </row>
        <row r="1234">
          <cell r="A1234" t="str">
            <v>Отходы бетонной смеси с содержанием пыли менее 30 %</v>
          </cell>
        </row>
        <row r="1235">
          <cell r="A1235" t="str">
            <v>Отходы гипса</v>
          </cell>
        </row>
        <row r="1236">
          <cell r="A1236" t="str">
            <v>Отходы гипса в кусковой форме</v>
          </cell>
        </row>
        <row r="1237">
          <cell r="A1237" t="str">
            <v>Отходы глазури (эмали)</v>
          </cell>
        </row>
        <row r="1238">
          <cell r="A1238" t="str">
            <v>Отходы графита</v>
          </cell>
        </row>
        <row r="1239">
          <cell r="A1239" t="str">
            <v>Отходы древесного угля</v>
          </cell>
        </row>
        <row r="1240">
          <cell r="A1240" t="str">
            <v>Отходы древесного угля в кусковой форме</v>
          </cell>
        </row>
        <row r="1241">
          <cell r="A1241" t="str">
            <v>Отходы известняка и доломита</v>
          </cell>
        </row>
        <row r="1242">
          <cell r="A1242" t="str">
            <v>Отходы известняка и доломита в кусковой форме</v>
          </cell>
        </row>
        <row r="1243">
          <cell r="A1243" t="str">
            <v>Отходы каменного угля</v>
          </cell>
        </row>
        <row r="1244">
          <cell r="A1244" t="str">
            <v>Отходы каменного угля в виде крошки</v>
          </cell>
        </row>
        <row r="1245">
          <cell r="A1245" t="str">
            <v>Отходы керамзита</v>
          </cell>
        </row>
        <row r="1246">
          <cell r="A1246" t="str">
            <v>Отходы керамзита в кусковой форме</v>
          </cell>
        </row>
        <row r="1247">
          <cell r="A1247" t="str">
            <v>Отходы керамики</v>
          </cell>
        </row>
        <row r="1248">
          <cell r="A1248" t="str">
            <v>Отходы керамики в кусковой форме</v>
          </cell>
        </row>
        <row r="1249">
          <cell r="A1249" t="str">
            <v>Отходы кирпича (включая шамотный кирпич)</v>
          </cell>
        </row>
        <row r="1250">
          <cell r="A1250" t="str">
            <v>Отходы кокса</v>
          </cell>
        </row>
        <row r="1251">
          <cell r="A1251" t="str">
            <v>Отходы мела в виде порошка или пыли</v>
          </cell>
        </row>
        <row r="1252">
          <cell r="A1252" t="str">
            <v>Отходы минерального волокна</v>
          </cell>
        </row>
        <row r="1253">
          <cell r="A1253" t="str">
            <v>Отходы минеральные от газоочистки</v>
          </cell>
        </row>
        <row r="1254">
          <cell r="A1254" t="str">
            <v>Отходы огнеупорного мертеля</v>
          </cell>
        </row>
        <row r="1255">
          <cell r="A1255" t="str">
            <v>Отходы песка</v>
          </cell>
        </row>
        <row r="1256">
          <cell r="A1256" t="str">
            <v>Отходы песка очистных и пескоструйных устройств (в металлургии)</v>
          </cell>
        </row>
        <row r="1257">
          <cell r="A1257" t="str">
            <v>Отходы песка, незагрязненного опасными веществами</v>
          </cell>
        </row>
        <row r="1258">
          <cell r="A1258" t="str">
            <v>Отходы стекловолокна</v>
          </cell>
        </row>
        <row r="1259">
          <cell r="A1259" t="str">
            <v>Отходы строительного щебня</v>
          </cell>
        </row>
        <row r="1260">
          <cell r="A1260" t="str">
            <v>Отходы цемента</v>
          </cell>
        </row>
        <row r="1261">
          <cell r="A1261" t="str">
            <v>Отходы цемента в кусковой форме</v>
          </cell>
        </row>
        <row r="1262">
          <cell r="A1262" t="str">
            <v>Отходы шлаковаты</v>
          </cell>
        </row>
        <row r="1263">
          <cell r="A1263" t="str">
            <v>Песок, загрязненный бензином (количество бензина 15 % и более)</v>
          </cell>
        </row>
        <row r="1264">
          <cell r="A1264" t="str">
            <v>Песок, загрязненный бензином (количество бензина менее 15 %)</v>
          </cell>
        </row>
        <row r="1265">
          <cell r="A1265" t="str">
            <v>Песок, загрязненный мазутом (содержание мазута - 15 % и более)</v>
          </cell>
        </row>
        <row r="1266">
          <cell r="A1266" t="str">
            <v>Песок, загрязненный мазутом (содержание мазута - менее 15 %)</v>
          </cell>
        </row>
        <row r="1267">
          <cell r="A1267" t="str">
            <v>Песок, загрязненный маслами (содержание масел 15 % и более)</v>
          </cell>
        </row>
        <row r="1268">
          <cell r="A1268" t="str">
            <v>Песок, загрязненный маслами (содержание масел менее 15 %)</v>
          </cell>
        </row>
        <row r="1269">
          <cell r="A1269" t="str">
            <v>Пыль асбоцементная</v>
          </cell>
        </row>
        <row r="1270">
          <cell r="A1270" t="str">
            <v>Пыль бетонная</v>
          </cell>
        </row>
        <row r="1271">
          <cell r="A1271" t="str">
            <v>Пыль гипсовая</v>
          </cell>
        </row>
        <row r="1272">
          <cell r="A1272" t="str">
            <v>Пыль глазури (эмали)</v>
          </cell>
        </row>
        <row r="1273">
          <cell r="A1273" t="str">
            <v>Пыль графитная</v>
          </cell>
        </row>
        <row r="1274">
          <cell r="A1274" t="str">
            <v>Пыль древесного угля</v>
          </cell>
        </row>
        <row r="1275">
          <cell r="A1275" t="str">
            <v>Пыль известковая и доломитовая</v>
          </cell>
        </row>
        <row r="1276">
          <cell r="A1276" t="str">
            <v>Пыль каменноугольная</v>
          </cell>
        </row>
        <row r="1277">
          <cell r="A1277" t="str">
            <v>Пыль керамзитовая</v>
          </cell>
        </row>
        <row r="1278">
          <cell r="A1278" t="str">
            <v>Пыль керамическая</v>
          </cell>
        </row>
        <row r="1279">
          <cell r="A1279" t="str">
            <v>Пыль кирпичная</v>
          </cell>
        </row>
        <row r="1280">
          <cell r="A1280" t="str">
            <v>Пыль коксовая</v>
          </cell>
        </row>
        <row r="1281">
          <cell r="A1281" t="str">
            <v>Пыль от шлаковаты</v>
          </cell>
        </row>
        <row r="1282">
          <cell r="A1282" t="str">
            <v>Пыль стеклянная</v>
          </cell>
        </row>
        <row r="1283">
          <cell r="A1283" t="str">
            <v>Пыль цементная</v>
          </cell>
        </row>
        <row r="1284">
          <cell r="A1284" t="str">
            <v>Пыль щебеночная</v>
          </cell>
        </row>
        <row r="1285">
          <cell r="A1285" t="str">
            <v>Силикагель отработанный, незагрязненный опасными веществами</v>
          </cell>
        </row>
        <row r="1286">
          <cell r="A1286" t="str">
            <v>Силикагель, отработанный при осушке воздуха и газов</v>
          </cell>
        </row>
        <row r="1287">
          <cell r="A1287" t="str">
            <v>Стеклянные отходы</v>
          </cell>
        </row>
        <row r="1288">
          <cell r="A1288" t="str">
            <v>Стеклянный бой незагрязненный (исключая бой стекла электронно-лучевых трубок и люминесцентных ламп)</v>
          </cell>
        </row>
        <row r="1289">
          <cell r="A1289" t="str">
            <v>Строительный щебень, потерявший потребительские свойства</v>
          </cell>
        </row>
        <row r="1290">
          <cell r="A1290" t="str">
            <v>Уголь активированный отработанный, загрязненный минеральными маслами (содержание масла - 15 % и более)</v>
          </cell>
        </row>
        <row r="1291">
          <cell r="A1291" t="str">
            <v>Уголь активированный отработанный, загрязненный минеральными маслами (содержание масла - менее 15 %)</v>
          </cell>
        </row>
        <row r="1292">
          <cell r="A1292" t="str">
            <v>Уголь активированный отработанный, загрязненный опасными веществами</v>
          </cell>
        </row>
        <row r="1293">
          <cell r="A1293" t="str">
            <v>Угольные фильтры отработанные, загрязненные минеральными маслами (содержание масла - 15 % и более)</v>
          </cell>
        </row>
        <row r="1294">
          <cell r="A1294" t="str">
            <v>Угольные фильтры отработанные, загрязненные минеральными маслами (содержание масла - менее 15 %)</v>
          </cell>
        </row>
        <row r="1295">
          <cell r="A1295" t="str">
            <v>Угольные фильтры отработанные, загрязненные опасными веществами</v>
          </cell>
        </row>
        <row r="1296">
          <cell r="A1296" t="str">
            <v>Фильтрационный осадок сахарного производства («сахарный дефекат»)</v>
          </cell>
        </row>
        <row r="1297">
          <cell r="A1297" t="str">
            <v>Фильтровочные и поглотительные отработанные массы, загрязненные опасными веществами</v>
          </cell>
        </row>
        <row r="1298">
          <cell r="A1298" t="str">
            <v>Фильтровочные и поглотительные отработанные массы, незагрязненные опасными веществами</v>
          </cell>
        </row>
        <row r="1299">
          <cell r="A1299" t="str">
            <v>Цеолит отработанный при осушке воздуха и газов</v>
          </cell>
        </row>
        <row r="1300">
          <cell r="A1300" t="str">
            <v>Цеолит отработанный, незагрязненный опасными веществами</v>
          </cell>
        </row>
        <row r="1301">
          <cell r="A1301" t="str">
            <v>Шкурка шлифовальная отработанная</v>
          </cell>
        </row>
        <row r="1302">
          <cell r="A1302" t="str">
            <v>Шлак сварочный</v>
          </cell>
        </row>
        <row r="1303">
          <cell r="A1303" t="str">
            <v>Щебень известковый (некондиционный скол)</v>
          </cell>
        </row>
        <row r="1304">
          <cell r="A1304" t="str">
            <v>Электроды графитовые, отработанные, не загрязненные опасными веществами</v>
          </cell>
        </row>
        <row r="1305">
          <cell r="A1305" t="str">
            <v>Электроды угольные отработанные, не загрязненные опасными веществами</v>
          </cell>
        </row>
        <row r="1306">
          <cell r="A1306" t="str">
            <v>Растительные отходы садов и парков</v>
          </cell>
        </row>
        <row r="1307">
          <cell r="A1307" t="str">
            <v>Растительные отходы садов и парков (прочие отходы)</v>
          </cell>
        </row>
        <row r="1308">
          <cell r="A1308" t="str">
            <v>Садовые и парковые отходы</v>
          </cell>
        </row>
        <row r="1309">
          <cell r="A1309" t="str">
            <v>Резиновые шламы и эмульсии</v>
          </cell>
        </row>
        <row r="1310">
          <cell r="A1310" t="str">
            <v>Прочие резиновые шламы и эмульсии</v>
          </cell>
        </row>
        <row r="1311">
          <cell r="A1311" t="str">
            <v>Растворы каучука</v>
          </cell>
        </row>
        <row r="1312">
          <cell r="A1312" t="str">
            <v>Шлам латекса, затвердевший</v>
          </cell>
        </row>
        <row r="1313">
          <cell r="A1313" t="str">
            <v>Шлам резиновый без растворителя</v>
          </cell>
        </row>
        <row r="1314">
          <cell r="A1314" t="str">
            <v>Шлам резиновый, содержащий растворитель</v>
          </cell>
        </row>
        <row r="1315">
          <cell r="A1315" t="str">
            <v>Эмульсии латексные</v>
          </cell>
        </row>
        <row r="1316">
          <cell r="A1316" t="str">
            <v>Рога и копыта</v>
          </cell>
        </row>
        <row r="1317">
          <cell r="A1317" t="str">
            <v>Отходы внутренностей животных и птицы</v>
          </cell>
        </row>
        <row r="1318">
          <cell r="A1318" t="str">
            <v>Отходы внутренностей крупного рогатого скота</v>
          </cell>
        </row>
        <row r="1319">
          <cell r="A1319" t="str">
            <v>Отходы внутренностей мелкого рогатого скота</v>
          </cell>
        </row>
        <row r="1320">
          <cell r="A1320" t="str">
            <v>Отходы внутренностей птицы</v>
          </cell>
        </row>
        <row r="1321">
          <cell r="A1321" t="str">
            <v>Отходы конского волоса</v>
          </cell>
        </row>
        <row r="1322">
          <cell r="A1322" t="str">
            <v>Отходы костей животных</v>
          </cell>
        </row>
        <row r="1323">
          <cell r="A1323" t="str">
            <v>Отходы костей животных и птицы</v>
          </cell>
        </row>
        <row r="1324">
          <cell r="A1324" t="str">
            <v>Отходы костей птицы</v>
          </cell>
        </row>
        <row r="1325">
          <cell r="A1325" t="str">
            <v>Отходы крови животных и птицы</v>
          </cell>
        </row>
        <row r="1326">
          <cell r="A1326" t="str">
            <v>Отходы мяса животных и птицы</v>
          </cell>
        </row>
        <row r="1327">
          <cell r="A1327" t="str">
            <v>Отходы мяса, кожи, прочие части туши несортированные от убоя домашних животных</v>
          </cell>
        </row>
        <row r="1328">
          <cell r="A1328" t="str">
            <v>Отходы мяса, кожи, прочие части тушки несортированные от убоя домашней птицы</v>
          </cell>
        </row>
        <row r="1329">
          <cell r="A1329" t="str">
            <v>Отходы от убоя диких животных</v>
          </cell>
        </row>
        <row r="1330">
          <cell r="A1330" t="str">
            <v>Отходы перьев и пуха</v>
          </cell>
        </row>
        <row r="1331">
          <cell r="A1331" t="str">
            <v>Отходы рогов и копыт</v>
          </cell>
        </row>
        <row r="1332">
          <cell r="A1332" t="str">
            <v>Отходы скорлупы яичной</v>
          </cell>
        </row>
        <row r="1333">
          <cell r="A1333" t="str">
            <v>Отходы щетины</v>
          </cell>
        </row>
        <row r="1334">
          <cell r="A1334" t="str">
            <v>Скорлупа от куриных яиц</v>
          </cell>
        </row>
        <row r="1335">
          <cell r="A1335" t="str">
            <v>Содержимое желудка и кишок (каныга)</v>
          </cell>
        </row>
        <row r="1336">
          <cell r="A1336" t="str">
            <v>Сложное оборудование и изделия, потерявшие потребительские свойства</v>
          </cell>
        </row>
        <row r="1337">
          <cell r="A1337" t="str">
            <v>Аккумуляторы железо-никелевые и кадмий-никелевые отработанные</v>
          </cell>
        </row>
        <row r="1338">
          <cell r="A1338" t="str">
            <v>Аккумуляторы прочие</v>
          </cell>
        </row>
        <row r="1339">
          <cell r="A1339" t="str">
            <v>Контрольно-измерительные приборы</v>
          </cell>
        </row>
        <row r="1340">
          <cell r="A1340" t="str">
            <v>Прочее сложное оборудование и изделия в основном металлические</v>
          </cell>
        </row>
        <row r="1341">
          <cell r="A1341" t="str">
            <v>Прочее сложное оборудование и изделия в основном неметаллические</v>
          </cell>
        </row>
        <row r="1342">
          <cell r="A1342" t="str">
            <v>Сложное оборудование и изделия, потерявшие потребительские свойства (прочие отходы)</v>
          </cell>
        </row>
        <row r="1343">
          <cell r="A1343" t="str">
            <v>Трансформа горы и конденсаторы, содержащие полихлорбифенилы и полихлортерфинилы отработанные</v>
          </cell>
        </row>
        <row r="1344">
          <cell r="A1344" t="str">
            <v>Трансформаторы и конденсаторы, не содержащие полихлорбифенилы и полихлортерфиннлы отработанные</v>
          </cell>
        </row>
        <row r="1345">
          <cell r="A1345" t="str">
            <v>Фильтры масляные и воздушные, отработанные</v>
          </cell>
        </row>
        <row r="1346">
          <cell r="A1346" t="str">
            <v>Электрические батареи (химические источники тока), отработанные</v>
          </cell>
        </row>
        <row r="1347">
          <cell r="A1347" t="str">
            <v>Электроприборы бытовые</v>
          </cell>
        </row>
        <row r="1348">
          <cell r="A1348" t="str">
            <v>Сорбенты, не вошедшие в другие пункты</v>
          </cell>
        </row>
        <row r="1349">
          <cell r="A1349" t="str">
            <v>Другие минеральные сорбенты</v>
          </cell>
        </row>
        <row r="1350">
          <cell r="A1350" t="str">
            <v>Стабильные осадки, шламы при биомеханической обработке сточной воды</v>
          </cell>
        </row>
        <row r="1351">
          <cell r="A1351" t="str">
            <v>Прочие шламы и смолы от обработки сточных вод</v>
          </cell>
        </row>
        <row r="1352">
          <cell r="A1352" t="str">
            <v>Смолы первичных и фенольных отстойников</v>
          </cell>
        </row>
        <row r="1353">
          <cell r="A1353" t="str">
            <v>Стабильные осадки, шламы при биомеханической обработке сточной воды (прочие отходы)</v>
          </cell>
        </row>
        <row r="1354">
          <cell r="A1354" t="str">
            <v>Шлам от биологической очистки сточных вод целлюлозного и бумажного производства</v>
          </cell>
        </row>
        <row r="1355">
          <cell r="A1355" t="str">
            <v>Шлам от механической обработки сточных вод целлюлозного и бумажного производства</v>
          </cell>
        </row>
        <row r="1356">
          <cell r="A1356" t="str">
            <v>Шлам от отстойников после нейтрализации сточных вод</v>
          </cell>
        </row>
        <row r="1357">
          <cell r="A1357" t="str">
            <v>Шлам отстойников после реагентной или электрохимической коагуляции сточных вод</v>
          </cell>
        </row>
        <row r="1358">
          <cell r="A1358" t="str">
            <v>Шламы и осадки первичных отстойников</v>
          </cell>
        </row>
        <row r="1359">
          <cell r="A1359" t="str">
            <v>Шламы очистных сооружений кожевенного производства</v>
          </cell>
        </row>
        <row r="1360">
          <cell r="A1360" t="str">
            <v>Текстиль загрязненный</v>
          </cell>
        </row>
        <row r="1361">
          <cell r="A1361" t="str">
            <v>Прочий загрязненный текстиль</v>
          </cell>
        </row>
        <row r="1362">
          <cell r="A1362" t="str">
            <v>Текстильные упаковочные материалы со специфическими вредными примесями, преимущественно неорганическими</v>
          </cell>
        </row>
        <row r="1363">
          <cell r="A1363" t="str">
            <v>Текстильные упаковочные материалы со специфическими вредными примесями, преимущественно органическими</v>
          </cell>
        </row>
        <row r="1364">
          <cell r="A1364" t="str">
            <v>Ткани и мешки фильтрованные со специфическими вредными примесями, преимущесгвенно неорганическими</v>
          </cell>
        </row>
        <row r="1365">
          <cell r="A1365" t="str">
            <v>Ткани и мешки фильтрованные со специфическими вредными примесями, преимущественно органическими</v>
          </cell>
        </row>
        <row r="1366">
          <cell r="A1366" t="str">
            <v>Ткань и ветошь обтирочная, загрязненная ЛКМ</v>
          </cell>
        </row>
        <row r="1367">
          <cell r="A1367" t="str">
            <v>Ткань и мешки фильтровальные, без вредных примесей</v>
          </cell>
        </row>
        <row r="1368">
          <cell r="A1368" t="str">
            <v>Шерсть и войлок полированные со специфическими вредными загрязнениями</v>
          </cell>
        </row>
        <row r="1369">
          <cell r="A1369" t="str">
            <v>Текстильные отходы и шламы</v>
          </cell>
        </row>
        <row r="1370">
          <cell r="A1370" t="str">
            <v>Волокна пряжа и ткани искусственные(вискозные и пр )</v>
          </cell>
        </row>
        <row r="1371">
          <cell r="A1371" t="str">
            <v>Волокна пряжа и ткани натуральные, шерстяные и шелковые</v>
          </cell>
        </row>
        <row r="1372">
          <cell r="A1372" t="str">
            <v>Волокна, пряжа и ткани минеральные, включая асбестовые</v>
          </cell>
        </row>
        <row r="1373">
          <cell r="A1373" t="str">
            <v>Волокна, пряжа и ткани растительные хлопчатобумажные, льняные, включая вату</v>
          </cell>
        </row>
        <row r="1374">
          <cell r="A1374" t="str">
            <v>Костра льняная</v>
          </cell>
        </row>
        <row r="1375">
          <cell r="A1375" t="str">
            <v>Обрезки и обрывки тканей из полиакрилового волокна</v>
          </cell>
        </row>
        <row r="1376">
          <cell r="A1376" t="str">
            <v>Обрезки и обрывки тканей из полиамидного волокна</v>
          </cell>
        </row>
        <row r="1377">
          <cell r="A1377" t="str">
            <v>Обрезки и обрывки тканей из полиэфирного волокна</v>
          </cell>
        </row>
        <row r="1378">
          <cell r="A1378" t="str">
            <v>Обрезки и обрывки тканей льняных</v>
          </cell>
        </row>
        <row r="1379">
          <cell r="A1379" t="str">
            <v>Обрезки и обрывки тканей смешанных</v>
          </cell>
        </row>
        <row r="1380">
          <cell r="A1380" t="str">
            <v>Обрезки и обрывки тканей хлопчатобумажных</v>
          </cell>
        </row>
        <row r="1381">
          <cell r="A1381" t="str">
            <v>Обрезки и обрывки тканей шерстяных</v>
          </cell>
        </row>
        <row r="1382">
          <cell r="A1382" t="str">
            <v>Обрезь валяльно-войлочной продукции</v>
          </cell>
        </row>
        <row r="1383">
          <cell r="A1383" t="str">
            <v>Остатки веревок и канатов</v>
          </cell>
        </row>
        <row r="1384">
          <cell r="A1384" t="str">
            <v>Отходы веревок и канатов</v>
          </cell>
        </row>
        <row r="1385">
          <cell r="A1385" t="str">
            <v>Отходы полиакрилового волокна и нитей</v>
          </cell>
        </row>
        <row r="1386">
          <cell r="A1386" t="str">
            <v>Отходы полиамидного волокна и нитей</v>
          </cell>
        </row>
        <row r="1387">
          <cell r="A1387" t="str">
            <v>Отходы полиэфирного волокна и нитей</v>
          </cell>
        </row>
        <row r="1388">
          <cell r="A1388" t="str">
            <v>Отходы растительного волокна (включая очесы, прядильные отходы и расщипанное сырье)</v>
          </cell>
        </row>
        <row r="1389">
          <cell r="A1389" t="str">
            <v>Отходы смешанного волокна</v>
          </cell>
        </row>
        <row r="1390">
          <cell r="A1390" t="str">
            <v>Отходы тканей, старая одежда</v>
          </cell>
        </row>
        <row r="1391">
          <cell r="A1391" t="str">
            <v>Отходы целлюлозного волокна</v>
          </cell>
        </row>
        <row r="1392">
          <cell r="A1392" t="str">
            <v>Отходы шерстяного волокна (включая очесы, прядильные отходы и расщипанное сырье)</v>
          </cell>
        </row>
        <row r="1393">
          <cell r="A1393" t="str">
            <v>Пережженные поликапроамидные слитки, жилка, щетина</v>
          </cell>
        </row>
        <row r="1394">
          <cell r="A1394" t="str">
            <v>Прочие текстильные шламы</v>
          </cell>
        </row>
        <row r="1395">
          <cell r="A1395" t="str">
            <v>Путанка льняной пряжи и нитей</v>
          </cell>
        </row>
        <row r="1396">
          <cell r="A1396" t="str">
            <v>Пух трепальный от льняной пряжи</v>
          </cell>
        </row>
        <row r="1397">
          <cell r="A1397" t="str">
            <v>Пыль хлопковая</v>
          </cell>
        </row>
        <row r="1398">
          <cell r="A1398" t="str">
            <v>Шелковые отходы (включая коконы, непригодные для размотки, прядильные угары и расщипанное сырье)</v>
          </cell>
        </row>
        <row r="1399">
          <cell r="A1399" t="str">
            <v>Шлам от суконного производства</v>
          </cell>
        </row>
        <row r="1400">
          <cell r="A1400" t="str">
            <v>Шлам от текстильных красилен</v>
          </cell>
        </row>
        <row r="1401">
          <cell r="A1401" t="str">
            <v>Шлам с моечных машин</v>
          </cell>
        </row>
        <row r="1402">
          <cell r="A1402" t="str">
            <v>Шлам с шерстопрядилен</v>
          </cell>
        </row>
        <row r="1403">
          <cell r="A1403" t="str">
            <v>Шлам текстильного оборудования</v>
          </cell>
        </row>
        <row r="1404">
          <cell r="A1404" t="str">
            <v>Тела животных</v>
          </cell>
        </row>
        <row r="1405">
          <cell r="A1405" t="str">
            <v>Конфискаты</v>
          </cell>
        </row>
        <row r="1406">
          <cell r="A1406" t="str">
            <v>Отходы от производства консервов из мяса птиц</v>
          </cell>
        </row>
        <row r="1407">
          <cell r="A1407" t="str">
            <v>Тела животных (прочие отходы)</v>
          </cell>
        </row>
        <row r="1408">
          <cell r="A1408" t="str">
            <v>Трупы животных инфицированные</v>
          </cell>
        </row>
        <row r="1409">
          <cell r="A1409" t="str">
            <v>Трупы животных неинфицированные</v>
          </cell>
        </row>
        <row r="1410">
          <cell r="A1410" t="str">
            <v>Фекалии животных</v>
          </cell>
        </row>
        <row r="1411">
          <cell r="A1411" t="str">
            <v>Навоз инфекционный</v>
          </cell>
        </row>
        <row r="1412">
          <cell r="A1412" t="str">
            <v>Навозная жижа, инфекционная</v>
          </cell>
        </row>
        <row r="1413">
          <cell r="A1413" t="str">
            <v>Навозная жижа, свиная</v>
          </cell>
        </row>
        <row r="1414">
          <cell r="A1414" t="str">
            <v>Помет инфекционный</v>
          </cell>
        </row>
        <row r="1415">
          <cell r="A1415" t="str">
            <v>Прочие фекалии</v>
          </cell>
        </row>
        <row r="1416">
          <cell r="A1416" t="str">
            <v>Фекалии животных (прочие отходы)</v>
          </cell>
        </row>
        <row r="1417">
          <cell r="A1417" t="str">
            <v>Фекалии из выгребных ям</v>
          </cell>
        </row>
        <row r="1418">
          <cell r="A1418" t="str">
            <v>Фекалии</v>
          </cell>
        </row>
        <row r="1419">
          <cell r="A1419" t="str">
            <v>Хвосты и шламы обогащения</v>
          </cell>
        </row>
        <row r="1420">
          <cell r="A1420" t="str">
            <v>Прочие хвосты и шламы обогащения</v>
          </cell>
        </row>
        <row r="1421">
          <cell r="A1421" t="str">
            <v>Хвосты и шламы обогащения (прочие отходы)</v>
          </cell>
        </row>
        <row r="1422">
          <cell r="A1422" t="str">
            <v>Хвосты и шламы обогащения руд цветных металлов</v>
          </cell>
        </row>
        <row r="1423">
          <cell r="A1423" t="str">
            <v>Хвосты и шламы обогащения руд черных металлов</v>
          </cell>
        </row>
        <row r="1424">
          <cell r="A1424" t="str">
            <v>Шлаки, шламы, съемы и пыли металлические</v>
          </cell>
        </row>
        <row r="1425">
          <cell r="A1425" t="str">
            <v>Изделия, устройства, приборы, потерявшие потребительские свойства, содержащие ртуть</v>
          </cell>
        </row>
        <row r="1426">
          <cell r="A1426" t="str">
            <v>Лом алюминия в кусковой форме незагрязненный</v>
          </cell>
        </row>
        <row r="1427">
          <cell r="A1427" t="str">
            <v>Лом алюминия несортированный</v>
          </cell>
        </row>
        <row r="1428">
          <cell r="A1428" t="str">
            <v>Лом и отходы алюминия с примесями или загрязненные</v>
          </cell>
        </row>
        <row r="1429">
          <cell r="A1429" t="str">
            <v>Лом и отходы меди с примесями или загрязненные</v>
          </cell>
        </row>
        <row r="1430">
          <cell r="A1430" t="str">
            <v>Лом и отходы никеля с примесями или загрязненные</v>
          </cell>
        </row>
        <row r="1431">
          <cell r="A1431" t="str">
            <v>Лом и отходы олова с примесями или загрязненные</v>
          </cell>
        </row>
        <row r="1432">
          <cell r="A1432" t="str">
            <v>Лом и отходы свинца с примесями или загрязненные</v>
          </cell>
        </row>
        <row r="1433">
          <cell r="A1433" t="str">
            <v>Лом и отходы титана с примесями или загрязненные</v>
          </cell>
        </row>
        <row r="1434">
          <cell r="A1434" t="str">
            <v>Лом и отходы хрома с примесями или загрязненные</v>
          </cell>
        </row>
        <row r="1435">
          <cell r="A1435" t="str">
            <v>Лом и отходы цветных металлов с примесями или загрязненные</v>
          </cell>
        </row>
        <row r="1436">
          <cell r="A1436" t="str">
            <v>Лом и отходы цинка с примесями или загрязненные</v>
          </cell>
        </row>
        <row r="1437">
          <cell r="A1437" t="str">
            <v>Лом и отходы, содержащие алюминий</v>
          </cell>
        </row>
        <row r="1438">
          <cell r="A1438" t="str">
            <v>Лом и отходы, содержащие медь</v>
          </cell>
        </row>
        <row r="1439">
          <cell r="A1439" t="str">
            <v>Лом и отходы, содержащие никель</v>
          </cell>
        </row>
        <row r="1440">
          <cell r="A1440" t="str">
            <v>Лом и отходы, содержащие олово</v>
          </cell>
        </row>
        <row r="1441">
          <cell r="A1441" t="str">
            <v>Лом и отходы, содержащие свинец</v>
          </cell>
        </row>
        <row r="1442">
          <cell r="A1442" t="str">
            <v>Лом и отходы, содержащие титан</v>
          </cell>
        </row>
        <row r="1443">
          <cell r="A1443" t="str">
            <v>Лом и отходы, содержащие хром</v>
          </cell>
        </row>
        <row r="1444">
          <cell r="A1444" t="str">
            <v>Лом и отходы, содержащие цветные металлы</v>
          </cell>
        </row>
        <row r="1445">
          <cell r="A1445" t="str">
            <v>Лом и отходы, содержащие цинк</v>
          </cell>
        </row>
        <row r="1446">
          <cell r="A1446" t="str">
            <v>Лом меди в кусковой форме незагрязненный</v>
          </cell>
        </row>
        <row r="1447">
          <cell r="A1447" t="str">
            <v>Лом меди несортированный</v>
          </cell>
        </row>
        <row r="1448">
          <cell r="A1448" t="str">
            <v>Лом никеля в кусковой форме незагрязненный</v>
          </cell>
        </row>
        <row r="1449">
          <cell r="A1449" t="str">
            <v>Лом никеля несортированный</v>
          </cell>
        </row>
        <row r="1450">
          <cell r="A1450" t="str">
            <v>Лом олова в кусковой форме незагрязненный</v>
          </cell>
        </row>
        <row r="1451">
          <cell r="A1451" t="str">
            <v>Лом олова несортированный</v>
          </cell>
        </row>
        <row r="1452">
          <cell r="A1452" t="str">
            <v>Лом свинца в кусковой форме незагрязненный</v>
          </cell>
        </row>
        <row r="1453">
          <cell r="A1453" t="str">
            <v>Лом свинца несортированный</v>
          </cell>
        </row>
        <row r="1454">
          <cell r="A1454" t="str">
            <v>Лом титана в кусковой форме незагрязненный</v>
          </cell>
        </row>
        <row r="1455">
          <cell r="A1455" t="str">
            <v>Лом цинка в кусковой форме незагрязненный</v>
          </cell>
        </row>
        <row r="1456">
          <cell r="A1456" t="str">
            <v>Лом цинка несортированный</v>
          </cell>
        </row>
        <row r="1457">
          <cell r="A1457" t="str">
            <v>Опилки алюминиевые незагрязненные</v>
          </cell>
        </row>
        <row r="1458">
          <cell r="A1458" t="str">
            <v>Опилки медные незагрязненные</v>
          </cell>
        </row>
        <row r="1459">
          <cell r="A1459" t="str">
            <v>Опилки никеля незагрязненные</v>
          </cell>
        </row>
        <row r="1460">
          <cell r="A1460" t="str">
            <v>Опилки оловянные незагрязненные</v>
          </cell>
        </row>
        <row r="1461">
          <cell r="A1461" t="str">
            <v>Опилки свинцовые незагрязненные</v>
          </cell>
        </row>
        <row r="1462">
          <cell r="A1462" t="str">
            <v>Опилки титана незагрязненные</v>
          </cell>
        </row>
        <row r="1463">
          <cell r="A1463" t="str">
            <v>Опилки хрома незагрязненные</v>
          </cell>
        </row>
        <row r="1464">
          <cell r="A1464" t="str">
            <v>Опилки цинковые незагрязненные</v>
          </cell>
        </row>
        <row r="1465">
          <cell r="A1465" t="str">
            <v>Отходы, содержащие алюминиевую фольгу</v>
          </cell>
        </row>
        <row r="1466">
          <cell r="A1466" t="str">
            <v>Отходы, содержащие алюминий (в том числе алюминиевую пыль), несортированные</v>
          </cell>
        </row>
        <row r="1467">
          <cell r="A1467" t="str">
            <v>Отходы, содержащие алюминий в кусковой форме</v>
          </cell>
        </row>
        <row r="1468">
          <cell r="A1468" t="str">
            <v>Отходы, содержащие листовой прокат алюминия</v>
          </cell>
        </row>
        <row r="1469">
          <cell r="A1469" t="str">
            <v>Отходы, содержащие листовой прокат меди</v>
          </cell>
        </row>
        <row r="1470">
          <cell r="A1470" t="str">
            <v>Отходы, содержащие листовой прокат олова</v>
          </cell>
        </row>
        <row r="1471">
          <cell r="A1471" t="str">
            <v>Отходы, содержащие листовой прокат цинка</v>
          </cell>
        </row>
        <row r="1472">
          <cell r="A1472" t="str">
            <v>Отходы, содержащие медь в кусковой форме</v>
          </cell>
        </row>
        <row r="1473">
          <cell r="A1473" t="str">
            <v>Отходы, содержащие медь, несортированные</v>
          </cell>
        </row>
        <row r="1474">
          <cell r="A1474" t="str">
            <v>Отходы, содержащие никель (в том числе пыль и/или опилки никеля), несортированные</v>
          </cell>
        </row>
        <row r="1475">
          <cell r="A1475" t="str">
            <v>Отходы, содержащие никель в кусковой форме</v>
          </cell>
        </row>
        <row r="1476">
          <cell r="A1476" t="str">
            <v>Отходы, содержащие олово в кусковой форме</v>
          </cell>
        </row>
        <row r="1477">
          <cell r="A1477" t="str">
            <v>Отходы, содержащие олово, несортированные</v>
          </cell>
        </row>
        <row r="1478">
          <cell r="A1478" t="str">
            <v>Отходы, содержащие ртуть</v>
          </cell>
        </row>
        <row r="1479">
          <cell r="A1479" t="str">
            <v>Отходы, содержащие свинец (в том числе пыль и/или опилки свинца), несортированные</v>
          </cell>
        </row>
        <row r="1480">
          <cell r="A1480" t="str">
            <v>Отходы, содержащие свинец в кусковой форме</v>
          </cell>
        </row>
        <row r="1481">
          <cell r="A1481" t="str">
            <v>Отходы, содержащие титан (в том числе титановую пыль), несортированные</v>
          </cell>
        </row>
        <row r="1482">
          <cell r="A1482" t="str">
            <v>Отходы, содержащие титан в кусковой форме</v>
          </cell>
        </row>
        <row r="1483">
          <cell r="A1483" t="str">
            <v>Отходы, содержащие хром в кусковой форме</v>
          </cell>
        </row>
        <row r="1484">
          <cell r="A1484" t="str">
            <v>Отходы, содержащие хром, несортированные</v>
          </cell>
        </row>
        <row r="1485">
          <cell r="A1485" t="str">
            <v>Отходы, содержащие цинк в кусковой форме</v>
          </cell>
        </row>
        <row r="1486">
          <cell r="A1486" t="str">
            <v>Отходы, содержащие цинк, несортированные</v>
          </cell>
        </row>
        <row r="1487">
          <cell r="A1487" t="str">
            <v>Провод алюминиевый незагрязненный, потерявший потребительские свойства</v>
          </cell>
        </row>
        <row r="1488">
          <cell r="A1488" t="str">
            <v>Провод медный незагрязненный, потерявший потребительские свойства</v>
          </cell>
        </row>
        <row r="1489">
          <cell r="A1489" t="str">
            <v>Прочие шлаки, шламы, съемы и пыль металлургические</v>
          </cell>
        </row>
        <row r="1490">
          <cell r="A1490" t="str">
            <v>Пыль (или порошок) от шлифования алюминия с содержанием металла 50 % и более</v>
          </cell>
        </row>
        <row r="1491">
          <cell r="A1491" t="str">
            <v>Пыль (порошок) от шлифования меди с содержанием металла 50 % и более</v>
          </cell>
        </row>
        <row r="1492">
          <cell r="A1492" t="str">
            <v>Пыль (порошок) от шлифования никеля с содержанием металла 50 % и более</v>
          </cell>
        </row>
        <row r="1493">
          <cell r="A1493" t="str">
            <v>Пыль (порошок) от шлифования олова с содержанием металла 50 % и более</v>
          </cell>
        </row>
        <row r="1494">
          <cell r="A1494" t="str">
            <v>Пыль (порошок) от шлифования свинца с содержанием металла 50 % и более</v>
          </cell>
        </row>
        <row r="1495">
          <cell r="A1495" t="str">
            <v>Пыль (порошок) от шлифования титана с содержанием металла 50 % и более</v>
          </cell>
        </row>
        <row r="1496">
          <cell r="A1496" t="str">
            <v>Пыль (порошок) от шлифования хрома с содержанием металла 50 % и более</v>
          </cell>
        </row>
        <row r="1497">
          <cell r="A1497" t="str">
            <v>Пыль (порошок) от шлифования цинка с содержанием металла 50 % и более</v>
          </cell>
        </row>
        <row r="1498">
          <cell r="A1498" t="str">
            <v>Пыль (порошок) свинца незагрязненная</v>
          </cell>
        </row>
        <row r="1499">
          <cell r="A1499" t="str">
            <v>Пыль алюминиевая незагрязненная</v>
          </cell>
        </row>
        <row r="1500">
          <cell r="A1500" t="str">
            <v>Пыль колошниковая доменная</v>
          </cell>
        </row>
        <row r="1501">
          <cell r="A1501" t="str">
            <v>Пыль конверторная</v>
          </cell>
        </row>
        <row r="1502">
          <cell r="A1502" t="str">
            <v>Пыль мартеновская</v>
          </cell>
        </row>
        <row r="1503">
          <cell r="A1503" t="str">
            <v>Пыль никеля незагрязненная</v>
          </cell>
        </row>
        <row r="1504">
          <cell r="A1504" t="str">
            <v>Пыль оловянная незагрязненная</v>
          </cell>
        </row>
        <row r="1505">
          <cell r="A1505" t="str">
            <v>Пыль титана незагрязненная</v>
          </cell>
        </row>
        <row r="1506">
          <cell r="A1506" t="str">
            <v>Пыль хрома незагрязненная</v>
          </cell>
        </row>
        <row r="1507">
          <cell r="A1507" t="str">
            <v>Пыль, золы, съемы прочих плавильных процессов</v>
          </cell>
        </row>
        <row r="1508">
          <cell r="A1508" t="str">
            <v>Пыль, содержащая цветные металлы</v>
          </cell>
        </row>
        <row r="1509">
          <cell r="A1509" t="str">
            <v>Ртутные вентили (игнитроны и иное) отработанные и брак</v>
          </cell>
        </row>
        <row r="1510">
          <cell r="A1510" t="str">
            <v>Ртутные лампы, люминесцентные ртутьсодержащие трубки отработанные и брак</v>
          </cell>
        </row>
        <row r="1511">
          <cell r="A1511" t="str">
            <v>Ртутные термометры отработанные и брак</v>
          </cell>
        </row>
        <row r="1512">
          <cell r="A1512" t="str">
            <v>Свинцовые пластины отработанных аккумуляторов</v>
          </cell>
        </row>
        <row r="1513">
          <cell r="A1513" t="str">
            <v>Скрап алюминиевый незагрязненный</v>
          </cell>
        </row>
        <row r="1514">
          <cell r="A1514" t="str">
            <v>Скрап медный незагрязненный</v>
          </cell>
        </row>
        <row r="1515">
          <cell r="A1515" t="str">
            <v>Скрап никеля незагрязненный</v>
          </cell>
        </row>
        <row r="1516">
          <cell r="A1516" t="str">
            <v>Скрап оловянный незагрязненный</v>
          </cell>
        </row>
        <row r="1517">
          <cell r="A1517" t="str">
            <v>Скрап свинцовый незагрязненный</v>
          </cell>
        </row>
        <row r="1518">
          <cell r="A1518" t="str">
            <v>Скрап титана незагрязненный</v>
          </cell>
        </row>
        <row r="1519">
          <cell r="A1519" t="str">
            <v>Скрап хрома незагрязненный</v>
          </cell>
        </row>
        <row r="1520">
          <cell r="A1520" t="str">
            <v>Скрап цинковый незагрязненный</v>
          </cell>
        </row>
        <row r="1521">
          <cell r="A1521" t="str">
            <v>Смесь шлакометаллическая</v>
          </cell>
        </row>
        <row r="1522">
          <cell r="A1522" t="str">
            <v>Стружка алюминиевая незагрязненная</v>
          </cell>
        </row>
        <row r="1523">
          <cell r="A1523" t="str">
            <v>Стружка медная незагрязненная</v>
          </cell>
        </row>
        <row r="1524">
          <cell r="A1524" t="str">
            <v>Стружка никеля незагрязненная</v>
          </cell>
        </row>
        <row r="1525">
          <cell r="A1525" t="str">
            <v>Стружка оловянная незагрязненная</v>
          </cell>
        </row>
        <row r="1526">
          <cell r="A1526" t="str">
            <v>Стружка свинцовая незагрязненная</v>
          </cell>
        </row>
        <row r="1527">
          <cell r="A1527" t="str">
            <v>Стружка титана незагрязненная</v>
          </cell>
        </row>
        <row r="1528">
          <cell r="A1528" t="str">
            <v>Стружка хрома незагрязненная</v>
          </cell>
        </row>
        <row r="1529">
          <cell r="A1529" t="str">
            <v>Стружка цинка незагрязненная</v>
          </cell>
        </row>
        <row r="1530">
          <cell r="A1530" t="str">
            <v>Съем свинцовый</v>
          </cell>
        </row>
        <row r="1531">
          <cell r="A1531" t="str">
            <v>Съемы легкометаллические, содержащие алюминий</v>
          </cell>
        </row>
        <row r="1532">
          <cell r="A1532" t="str">
            <v>Съемы легкометалличоские, содержащие магний</v>
          </cell>
        </row>
        <row r="1533">
          <cell r="A1533" t="str">
            <v>Съемы сталелитейного производства</v>
          </cell>
        </row>
        <row r="1534">
          <cell r="A1534" t="str">
            <v>Тара и упаковка из алюминия незагрязненная, потерявшая потребительские свойства и брак</v>
          </cell>
        </row>
        <row r="1535">
          <cell r="A1535" t="str">
            <v>Тара и упаковка из алюминия, загрязненная горюче-смазочными материалами (содержание горюче-смазочных материалов – менее 15 % по весу)</v>
          </cell>
        </row>
        <row r="1536">
          <cell r="A1536" t="str">
            <v>Тара и упаковка из олова незагрязненная, потерявшая потребительские свойства и брак</v>
          </cell>
        </row>
        <row r="1537">
          <cell r="A1537" t="str">
            <v>Хвосты и отходы переработки металлургических шлаков</v>
          </cell>
        </row>
        <row r="1538">
          <cell r="A1538" t="str">
            <v>Шлак мартеновский</v>
          </cell>
        </row>
        <row r="1539">
          <cell r="A1539" t="str">
            <v>Шлак производства лигатур</v>
          </cell>
        </row>
        <row r="1540">
          <cell r="A1540" t="str">
            <v>Шлак ферросплавный</v>
          </cell>
        </row>
        <row r="1541">
          <cell r="A1541" t="str">
            <v>Шлаки ваграночные</v>
          </cell>
        </row>
        <row r="1542">
          <cell r="A1542" t="str">
            <v>Шлаки доменные</v>
          </cell>
        </row>
        <row r="1543">
          <cell r="A1543" t="str">
            <v>Шлаки конвертерные</v>
          </cell>
        </row>
        <row r="1544">
          <cell r="A1544" t="str">
            <v>Шлаки от плавки цветных металлов</v>
          </cell>
        </row>
        <row r="1545">
          <cell r="A1545" t="str">
            <v>Шлаки от электролиза расплавов</v>
          </cell>
        </row>
        <row r="1546">
          <cell r="A1546" t="str">
            <v>Шлаки солевые, содержащие алюминий</v>
          </cell>
        </row>
        <row r="1547">
          <cell r="A1547" t="str">
            <v>Шлаки солевые, содержащие магний</v>
          </cell>
        </row>
        <row r="1548">
          <cell r="A1548" t="str">
            <v>Шлаки сталеплавильные, прочие</v>
          </cell>
        </row>
        <row r="1549">
          <cell r="A1549" t="str">
            <v>Шлаки цинковые</v>
          </cell>
        </row>
        <row r="1550">
          <cell r="A1550" t="str">
            <v>Шлаки электропечей</v>
          </cell>
        </row>
        <row r="1551">
          <cell r="A1551" t="str">
            <v>Шлам алюминевого производства, красный</v>
          </cell>
        </row>
        <row r="1552">
          <cell r="A1552" t="str">
            <v>Шлам от литья цветных металлов</v>
          </cell>
        </row>
        <row r="1553">
          <cell r="A1553" t="str">
            <v>Шлам от прокатки металлов</v>
          </cell>
        </row>
        <row r="1554">
          <cell r="A1554" t="str">
            <v>Шлам сталелитейный</v>
          </cell>
        </row>
        <row r="1555">
          <cell r="A1555" t="str">
            <v>Шлам при обработке сточных вод</v>
          </cell>
        </row>
        <row r="1556">
          <cell r="A1556" t="str">
            <v>Шлам стабилизированный после аэротенков(ил активный аэробный)</v>
          </cell>
        </row>
        <row r="1557">
          <cell r="A1557" t="str">
            <v>Шлам стабилизированный после метатенков(ил активный анаэробный)</v>
          </cell>
        </row>
        <row r="1558">
          <cell r="A1558" t="str">
            <v>Шламы водоподготовки, очистки</v>
          </cell>
        </row>
        <row r="1559">
          <cell r="A1559" t="str">
            <v>Прочие шламы водоподготовки</v>
          </cell>
        </row>
        <row r="1560">
          <cell r="A1560" t="str">
            <v>Шлам от осаждения металлов</v>
          </cell>
        </row>
        <row r="1561">
          <cell r="A1561" t="str">
            <v>Шлам от умягчения воды</v>
          </cell>
        </row>
        <row r="1562">
          <cell r="A1562" t="str">
            <v>Шлам седиментации</v>
          </cell>
        </row>
        <row r="1563">
          <cell r="A1563" t="str">
            <v>Шламы и рассолы от регенерации ионообменных смол обработки котельной воды</v>
          </cell>
        </row>
        <row r="1564">
          <cell r="A1564" t="str">
            <v>Шламы гальванические</v>
          </cell>
        </row>
        <row r="1565">
          <cell r="A1565" t="str">
            <v>Прочие гальванические шламы и осадки</v>
          </cell>
        </row>
        <row r="1566">
          <cell r="A1566" t="str">
            <v>Шлам гальванический кадмийсодержащий</v>
          </cell>
        </row>
        <row r="1567">
          <cell r="A1567" t="str">
            <v>Шлам гальванический кобальтсодержащий</v>
          </cell>
        </row>
        <row r="1568">
          <cell r="A1568" t="str">
            <v>Шлам гальванический медьсодержащий</v>
          </cell>
        </row>
        <row r="1569">
          <cell r="A1569" t="str">
            <v>Шлам гальванический никельсодержащий</v>
          </cell>
        </row>
        <row r="1570">
          <cell r="A1570" t="str">
            <v>Шлам гальванический смешанного состава</v>
          </cell>
        </row>
        <row r="1571">
          <cell r="A1571" t="str">
            <v>Шлам гальванический хромсодержащий (3-х валентный)</v>
          </cell>
        </row>
        <row r="1572">
          <cell r="A1572" t="str">
            <v>Шлам гальванический хромсодержащий (6-ти валентный)</v>
          </cell>
        </row>
        <row r="1573">
          <cell r="A1573" t="str">
            <v>Шлам гальванический цианидосодержащий</v>
          </cell>
        </row>
        <row r="1574">
          <cell r="A1574" t="str">
            <v>Шлам гальванический цинкосодержащий</v>
          </cell>
        </row>
        <row r="1575">
          <cell r="A1575" t="str">
            <v>Шлам гальванический, содержащий благородные металлы</v>
          </cell>
        </row>
        <row r="1576">
          <cell r="A1576" t="str">
            <v>Шламы гальванические (прочие отходы)</v>
          </cell>
        </row>
        <row r="1577">
          <cell r="A1577" t="str">
            <v>Шламы и пыли очистки воздушных потоков и газов</v>
          </cell>
        </row>
        <row r="1578">
          <cell r="A1578" t="str">
            <v>Пыль шихтовых материалов</v>
          </cell>
        </row>
        <row r="1579">
          <cell r="A1579" t="str">
            <v>Шлам доменного газа (колошникового)</v>
          </cell>
        </row>
        <row r="1580">
          <cell r="A1580" t="str">
            <v>Шлам и пыль газоочистки, содержащий прочие минеральные вещества</v>
          </cell>
        </row>
        <row r="1581">
          <cell r="A1581" t="str">
            <v>Шлам и пыль, содержащий кадмий и его соединения</v>
          </cell>
        </row>
        <row r="1582">
          <cell r="A1582" t="str">
            <v>Шлам и пыль, содержащий магний и его соединения</v>
          </cell>
        </row>
        <row r="1583">
          <cell r="A1583" t="str">
            <v>Шлам и пыль, содержащий медь и его соединения</v>
          </cell>
        </row>
        <row r="1584">
          <cell r="A1584" t="str">
            <v>Шлам и пыль, содержащий никель и его соединения</v>
          </cell>
        </row>
        <row r="1585">
          <cell r="A1585" t="str">
            <v>Шлам и пыль, содержащий свинец и его соединения</v>
          </cell>
        </row>
        <row r="1586">
          <cell r="A1586" t="str">
            <v>Шлам и пыль, содержащий селен и его соединения</v>
          </cell>
        </row>
        <row r="1587">
          <cell r="A1587" t="str">
            <v>Шлам и пыль, содержащий цинк и его соединения</v>
          </cell>
        </row>
        <row r="1588">
          <cell r="A1588" t="str">
            <v>Шлам, содержащий соединения фтора</v>
          </cell>
        </row>
        <row r="1589">
          <cell r="A1589" t="str">
            <v>Шлам, содержащий соединения хрома б-ти валентного</v>
          </cell>
        </row>
        <row r="1590">
          <cell r="A1590" t="str">
            <v>Шламы и пыль, содержащие соединения прочих цветных и тяжелых металлов</v>
          </cell>
        </row>
        <row r="1591">
          <cell r="A1591" t="str">
            <v>Шламы и эмульсии полимерных материалов</v>
          </cell>
        </row>
        <row r="1592">
          <cell r="A1592" t="str">
            <v>Шламы и эмульсии полимерных материалов содержащие негалогенированный растворитель</v>
          </cell>
        </row>
        <row r="1593">
          <cell r="A1593" t="str">
            <v>Шламы и эмульсии полимерных материалов, содержащие воду</v>
          </cell>
        </row>
        <row r="1594">
          <cell r="A1594" t="str">
            <v>Шламы и эмульсии полимерных материалов, содержащие галогенированный растворитель</v>
          </cell>
        </row>
        <row r="1595">
          <cell r="A1595" t="str">
            <v>Шламы минеральных масел</v>
          </cell>
        </row>
        <row r="1596">
          <cell r="A1596" t="str">
            <v>Шламы минеральных масел (прочие отходы)</v>
          </cell>
        </row>
        <row r="1597">
          <cell r="A1597" t="str">
            <v>Шламы нефти и нефтепродуктов</v>
          </cell>
        </row>
        <row r="1598">
          <cell r="A1598" t="str">
            <v>Всплывающая пленка из нефтеуловителей (бензиноуловителей)</v>
          </cell>
        </row>
        <row r="1599">
          <cell r="A1599" t="str">
            <v>Шлам нефтеотделительных установок</v>
          </cell>
        </row>
        <row r="1600">
          <cell r="A1600" t="str">
            <v>Шлам от очистки танков нефтеналивных судов</v>
          </cell>
        </row>
        <row r="1601">
          <cell r="A1601" t="str">
            <v>Шлам очистки трубопроводов и емкостей (бочек, контейнеров, цистерн, гудронаторов) от нефти</v>
          </cell>
        </row>
        <row r="1602">
          <cell r="A1602" t="str">
            <v>Шлам очистки трубопроводов и емкостей (бочек, контейнеров, цистерн, гудронаторов) от нефти и нефтепродуктов</v>
          </cell>
        </row>
        <row r="1603">
          <cell r="A1603" t="str">
            <v>Шлам шлифовальный маслосодержащий</v>
          </cell>
        </row>
        <row r="1604">
          <cell r="A1604" t="str">
            <v>Шламы нефти и нефтепродуктов (прочие отходы)</v>
          </cell>
        </row>
        <row r="1605">
          <cell r="A1605" t="str">
            <v>Шламы производства растительных и животных жиров</v>
          </cell>
        </row>
        <row r="1606">
          <cell r="A1606" t="str">
            <v>Прочие шламы производства растительных и животных жиров и масел</v>
          </cell>
        </row>
        <row r="1607">
          <cell r="A1607" t="str">
            <v>Шлам производства пищевых животных жиров</v>
          </cell>
        </row>
        <row r="1608">
          <cell r="A1608" t="str">
            <v>Шлам производства пищевых растительных масел</v>
          </cell>
        </row>
        <row r="1609">
          <cell r="A1609" t="str">
            <v>Шлам сепарации</v>
          </cell>
        </row>
        <row r="1610">
          <cell r="A1610" t="str">
            <v>Шламы химической обработки и травления металлов</v>
          </cell>
        </row>
        <row r="1611">
          <cell r="A1611" t="str">
            <v>Прочие шламы гидроксидов металлов</v>
          </cell>
        </row>
        <row r="1612">
          <cell r="A1612" t="str">
            <v>Прочие шламы осаждения и растворительных процессов с производственно-специфическими вредными примесями</v>
          </cell>
        </row>
        <row r="1613">
          <cell r="A1613" t="str">
            <v>Шлам анодный</v>
          </cell>
        </row>
        <row r="1614">
          <cell r="A1614" t="str">
            <v>Шлам воронения, закрепительных (закалочных) ванн, содержащих нитраты и нитриты</v>
          </cell>
        </row>
        <row r="1615">
          <cell r="A1615" t="str">
            <v>Шлам гидроксида свинца, никеля, кадмия</v>
          </cell>
        </row>
        <row r="1616">
          <cell r="A1616" t="str">
            <v>Шлам из цианидосодержащих закрепительных(закалочных) ванн</v>
          </cell>
        </row>
        <row r="1617">
          <cell r="A1617" t="str">
            <v>Шлам кислотного травления</v>
          </cell>
        </row>
        <row r="1618">
          <cell r="A1618" t="str">
            <v>Шлам фосфатации</v>
          </cell>
        </row>
        <row r="1619">
          <cell r="A1619" t="str">
            <v>Шлам щелочного травления и обеззараживания</v>
          </cell>
        </row>
        <row r="1620">
          <cell r="A1620" t="str">
            <v>Шламы, содержащие нефть и нефтепродукты</v>
          </cell>
        </row>
        <row r="1621">
          <cell r="A1621" t="str">
            <v>Отходы очистки и промывки танков и бочек</v>
          </cell>
        </row>
        <row r="1622">
          <cell r="A1622" t="str">
            <v>Отходы эмульсий и эмульсионных смесей для механической обработки, содержащие масла или нефтепродукты</v>
          </cell>
        </row>
        <row r="1623">
          <cell r="A1623" t="str">
            <v>Прочие шламы, содержащие нефть и нефтепродукты</v>
          </cell>
        </row>
        <row r="1624">
          <cell r="A1624" t="str">
            <v>Шлам масляный закалочных ванн и ванн отстоя СОЖ</v>
          </cell>
        </row>
        <row r="1625">
          <cell r="A1625" t="str">
            <v>Шлам нефтеуловителей (бензиноуловителей)</v>
          </cell>
        </row>
        <row r="1626">
          <cell r="A1626" t="str">
            <v>Шлам нефтеуловителей ливневых и промышленных стоков</v>
          </cell>
        </row>
        <row r="1627">
          <cell r="A1627" t="str">
            <v>Шлам нефтяных парафинов</v>
          </cell>
        </row>
        <row r="1628">
          <cell r="A1628" t="str">
            <v>Шлам электроисковых устройств (содержащий нефть, керосин и графит)</v>
          </cell>
        </row>
        <row r="1629">
          <cell r="A1629" t="str">
            <v>Эмульсии и эмульсионные смеси для шлифовки металлов отработанные, содержащие масла или нефтепродукты в количестве 15 % и более</v>
          </cell>
        </row>
        <row r="1630">
          <cell r="A1630" t="str">
            <v>Эмульсии и эмульсионные смеси для шлифовки металлов отработанные, содержащие масла или нефтепродукты в количестве менее 15 %</v>
          </cell>
        </row>
        <row r="1631">
          <cell r="A1631" t="str">
            <v>Шламы, содержащие растворители, краски, лаки, клеи, мастики и смолы</v>
          </cell>
        </row>
        <row r="1632">
          <cell r="A1632" t="str">
            <v>Остатки ацетона, потерявшего потребительские свойства</v>
          </cell>
        </row>
        <row r="1633">
          <cell r="A1633" t="str">
            <v>Остатки бензола, потерявшего потребительские свойства</v>
          </cell>
        </row>
        <row r="1634">
          <cell r="A1634" t="str">
            <v>Остатки диэтилового эфира, потерявшего потребительские свойства</v>
          </cell>
        </row>
        <row r="1635">
          <cell r="A1635" t="str">
            <v>Остатки крезола, потерявшего потребительские свойства</v>
          </cell>
        </row>
        <row r="1636">
          <cell r="A1636" t="str">
            <v>Остатки ксилола, потерявшего потребительские свойства</v>
          </cell>
        </row>
        <row r="1637">
          <cell r="A1637" t="str">
            <v>Остатки пиридина, потерявшего потребительские свойства</v>
          </cell>
        </row>
        <row r="1638">
          <cell r="A1638" t="str">
            <v>Остатки сероуглерода, потерявшего потребительские свойства</v>
          </cell>
        </row>
        <row r="1639">
          <cell r="A1639" t="str">
            <v>Остатки толуола, потерявшего потребительские свойства</v>
          </cell>
        </row>
        <row r="1640">
          <cell r="A1640" t="str">
            <v>Остатки этилацетата, потерявшего потребительские свойства</v>
          </cell>
        </row>
        <row r="1641">
          <cell r="A1641" t="str">
            <v>Остатки этиленгликоля, потерявшего потребительские свойства</v>
          </cell>
        </row>
        <row r="1642">
          <cell r="A1642" t="str">
            <v>Отходы ацетона</v>
          </cell>
        </row>
        <row r="1643">
          <cell r="A1643" t="str">
            <v>Отходы бензола</v>
          </cell>
        </row>
        <row r="1644">
          <cell r="A1644" t="str">
            <v>Отходы крезола</v>
          </cell>
        </row>
        <row r="1645">
          <cell r="A1645" t="str">
            <v>Отходы ксилола</v>
          </cell>
        </row>
        <row r="1646">
          <cell r="A1646" t="str">
            <v>Отходы пиридина</v>
          </cell>
        </row>
        <row r="1647">
          <cell r="A1647" t="str">
            <v>Отходы сероуглерода</v>
          </cell>
        </row>
        <row r="1648">
          <cell r="A1648" t="str">
            <v>Отходы толуола</v>
          </cell>
        </row>
        <row r="1649">
          <cell r="A1649" t="str">
            <v>Отходы этилацетата</v>
          </cell>
        </row>
        <row r="1650">
          <cell r="A1650" t="str">
            <v>Отходы этиленгликоля</v>
          </cell>
        </row>
        <row r="1651">
          <cell r="A1651" t="str">
            <v>Отходы эфира диэтилового</v>
          </cell>
        </row>
        <row r="1652">
          <cell r="A1652" t="str">
            <v>Прочие шламы, содержащие растворители, водные смеси</v>
          </cell>
        </row>
        <row r="1653">
          <cell r="A1653" t="str">
            <v>Шлам, содержащий галогенированные растворители</v>
          </cell>
        </row>
        <row r="1654">
          <cell r="A1654" t="str">
            <v>Шлам, содержащий негалогенированные растворители</v>
          </cell>
        </row>
        <row r="1655">
          <cell r="A1655" t="str">
            <v>Эмульсии и смеси, содержащие растительные и животные жировые продукты</v>
          </cell>
        </row>
        <row r="1656">
          <cell r="A1656" t="str">
            <v>Жиромасса из жироуловителеи</v>
          </cell>
        </row>
        <row r="1657">
          <cell r="A1657" t="str">
            <v>Масляные эмульсии от мойки оборудования производства животных жиров</v>
          </cell>
        </row>
        <row r="1658">
          <cell r="A1658" t="str">
            <v>Масляные эмульсии от мойки оборудования производства растительных масел</v>
          </cell>
        </row>
        <row r="1659">
          <cell r="A1659" t="str">
            <v>Отходы из жироотделителей, содержащие животные жировые продукты</v>
          </cell>
        </row>
        <row r="1660">
          <cell r="A1660" t="str">
            <v>Отходы из жироотделителей, содержащие растительные жировые продукты</v>
          </cell>
        </row>
        <row r="1661">
          <cell r="A1661" t="str">
            <v>Отходы эмульсий масляных, жировых и смазочных из животного сырья</v>
          </cell>
        </row>
        <row r="1662">
          <cell r="A1662" t="str">
            <v>Отходы эмульсий масляных, жировых и смазочных из растительного сырья</v>
          </cell>
        </row>
        <row r="1663">
          <cell r="A1663" t="str">
            <v>Прочие эмульсии и смеси, содержащие растительные и животные жировые продукты</v>
          </cell>
        </row>
        <row r="1664">
          <cell r="A1664" t="str">
            <v>Содержимое жироотделителей</v>
          </cell>
        </row>
        <row r="1665">
          <cell r="A1665" t="str">
            <v>Эмульсии масляные, жировые и смазочные включая СОЖ</v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2006 (ТК ГН)"/>
      <sheetName val="Списки"/>
      <sheetName val="сводные данные по фот"/>
      <sheetName val="Лист1"/>
    </sheetNames>
    <sheetDataSet>
      <sheetData sheetId="0" refreshError="1"/>
      <sheetData sheetId="1">
        <row r="3">
          <cell r="A3" t="str">
            <v>Гкал</v>
          </cell>
          <cell r="B3" t="str">
            <v>норматив</v>
          </cell>
        </row>
        <row r="4">
          <cell r="A4" t="str">
            <v>кв.м</v>
          </cell>
          <cell r="B4" t="str">
            <v>план</v>
          </cell>
        </row>
        <row r="5">
          <cell r="A5" t="str">
            <v>кв.м.пок.зд</v>
          </cell>
          <cell r="B5" t="str">
            <v>индексация</v>
          </cell>
        </row>
        <row r="6">
          <cell r="A6" t="str">
            <v>кВт</v>
          </cell>
          <cell r="B6" t="str">
            <v>формула</v>
          </cell>
        </row>
        <row r="7">
          <cell r="A7" t="str">
            <v>кВт.ч</v>
          </cell>
          <cell r="B7" t="str">
            <v>другое</v>
          </cell>
        </row>
        <row r="8">
          <cell r="A8" t="str">
            <v>кг.</v>
          </cell>
        </row>
        <row r="9">
          <cell r="A9" t="str">
            <v>компл.</v>
          </cell>
        </row>
        <row r="10">
          <cell r="A10" t="str">
            <v>куб.м</v>
          </cell>
        </row>
        <row r="11">
          <cell r="A11" t="str">
            <v>м.</v>
          </cell>
        </row>
        <row r="12">
          <cell r="A12" t="str">
            <v>млн.кВт.ч</v>
          </cell>
        </row>
        <row r="13">
          <cell r="A13" t="str">
            <v>млн.тонн</v>
          </cell>
        </row>
        <row r="14">
          <cell r="A14" t="str">
            <v>млн.усл.плиток</v>
          </cell>
        </row>
        <row r="15">
          <cell r="A15" t="str">
            <v>пара</v>
          </cell>
        </row>
        <row r="16">
          <cell r="A16" t="str">
            <v>пог.м</v>
          </cell>
        </row>
        <row r="17">
          <cell r="A17" t="str">
            <v>позиций</v>
          </cell>
        </row>
        <row r="18">
          <cell r="A18" t="str">
            <v>секций</v>
          </cell>
        </row>
        <row r="19">
          <cell r="A19" t="str">
            <v>тонн</v>
          </cell>
        </row>
        <row r="20">
          <cell r="A20" t="str">
            <v>тонн проката</v>
          </cell>
        </row>
        <row r="21">
          <cell r="A21" t="str">
            <v>тыс.Гкал</v>
          </cell>
        </row>
        <row r="22">
          <cell r="A22" t="str">
            <v>тыс.дал</v>
          </cell>
        </row>
        <row r="23">
          <cell r="A23" t="str">
            <v>тыс.кв.м</v>
          </cell>
        </row>
        <row r="24">
          <cell r="A24" t="str">
            <v>тыс.кв.м.пок.зд</v>
          </cell>
        </row>
        <row r="25">
          <cell r="A25" t="str">
            <v>тыс.кВт</v>
          </cell>
        </row>
        <row r="26">
          <cell r="A26" t="str">
            <v>тыс.куб.м</v>
          </cell>
        </row>
        <row r="27">
          <cell r="A27" t="str">
            <v>тыс.м</v>
          </cell>
        </row>
        <row r="28">
          <cell r="A28" t="str">
            <v>тыс.пар</v>
          </cell>
        </row>
        <row r="29">
          <cell r="A29" t="str">
            <v>тыс.пог.м</v>
          </cell>
        </row>
        <row r="30">
          <cell r="A30" t="str">
            <v>тыс.тонн</v>
          </cell>
        </row>
        <row r="31">
          <cell r="A31" t="str">
            <v>тыс.усл.банок</v>
          </cell>
        </row>
        <row r="32">
          <cell r="A32" t="str">
            <v>тыс.усл.кв.м</v>
          </cell>
        </row>
        <row r="33">
          <cell r="A33" t="str">
            <v>тыс.усл.куб.м</v>
          </cell>
        </row>
        <row r="34">
          <cell r="A34" t="str">
            <v>тыс.усл.ящиков</v>
          </cell>
        </row>
        <row r="35">
          <cell r="A35" t="str">
            <v>тыс.шт</v>
          </cell>
        </row>
        <row r="36">
          <cell r="A36" t="str">
            <v>тыс.шт.ус.к-ча</v>
          </cell>
        </row>
        <row r="37">
          <cell r="A37" t="str">
            <v>усл.банка</v>
          </cell>
        </row>
        <row r="38">
          <cell r="A38" t="str">
            <v>усл.кв.м</v>
          </cell>
        </row>
        <row r="39">
          <cell r="A39" t="str">
            <v>усл.куб.м</v>
          </cell>
        </row>
        <row r="40">
          <cell r="A40" t="str">
            <v>усл.плитка</v>
          </cell>
        </row>
        <row r="41">
          <cell r="A41" t="str">
            <v>усл.ящик</v>
          </cell>
        </row>
        <row r="42">
          <cell r="A42" t="str">
            <v>шт.ус.к-ч</v>
          </cell>
        </row>
        <row r="43">
          <cell r="A43" t="str">
            <v>штук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2006 (ТК ГН)"/>
      <sheetName val="Списки"/>
    </sheetNames>
    <sheetDataSet>
      <sheetData sheetId="0" refreshError="1"/>
      <sheetData sheetId="1">
        <row r="3">
          <cell r="A3" t="str">
            <v>Гкал</v>
          </cell>
        </row>
        <row r="4">
          <cell r="A4" t="str">
            <v>кв.м</v>
          </cell>
        </row>
        <row r="5">
          <cell r="A5" t="str">
            <v>кв.м.пок.зд</v>
          </cell>
        </row>
        <row r="6">
          <cell r="A6" t="str">
            <v>кВт</v>
          </cell>
        </row>
        <row r="7">
          <cell r="A7" t="str">
            <v>кВт.ч</v>
          </cell>
        </row>
        <row r="8">
          <cell r="A8" t="str">
            <v>кг.</v>
          </cell>
        </row>
        <row r="9">
          <cell r="A9" t="str">
            <v>компл.</v>
          </cell>
        </row>
        <row r="10">
          <cell r="A10" t="str">
            <v>куб.м</v>
          </cell>
        </row>
        <row r="11">
          <cell r="A11" t="str">
            <v>м.</v>
          </cell>
        </row>
        <row r="12">
          <cell r="A12" t="str">
            <v>млн.кВт.ч</v>
          </cell>
        </row>
        <row r="13">
          <cell r="A13" t="str">
            <v>млн.тонн</v>
          </cell>
        </row>
        <row r="14">
          <cell r="A14" t="str">
            <v>млн.усл.плиток</v>
          </cell>
        </row>
        <row r="15">
          <cell r="A15" t="str">
            <v>пара</v>
          </cell>
        </row>
        <row r="16">
          <cell r="A16" t="str">
            <v>пог.м</v>
          </cell>
        </row>
        <row r="17">
          <cell r="A17" t="str">
            <v>позиций</v>
          </cell>
        </row>
        <row r="18">
          <cell r="A18" t="str">
            <v>секций</v>
          </cell>
        </row>
        <row r="19">
          <cell r="A19" t="str">
            <v>тонн</v>
          </cell>
        </row>
        <row r="20">
          <cell r="A20" t="str">
            <v>тонн проката</v>
          </cell>
        </row>
        <row r="21">
          <cell r="A21" t="str">
            <v>тыс.Гкал</v>
          </cell>
        </row>
        <row r="22">
          <cell r="A22" t="str">
            <v>тыс.дал</v>
          </cell>
        </row>
        <row r="23">
          <cell r="A23" t="str">
            <v>тыс.кв.м</v>
          </cell>
        </row>
        <row r="24">
          <cell r="A24" t="str">
            <v>тыс.кв.м.пок.зд</v>
          </cell>
        </row>
        <row r="25">
          <cell r="A25" t="str">
            <v>тыс.кВт</v>
          </cell>
        </row>
        <row r="26">
          <cell r="A26" t="str">
            <v>тыс.куб.м</v>
          </cell>
        </row>
        <row r="27">
          <cell r="A27" t="str">
            <v>тыс.м</v>
          </cell>
        </row>
        <row r="28">
          <cell r="A28" t="str">
            <v>тыс.пар</v>
          </cell>
        </row>
        <row r="29">
          <cell r="A29" t="str">
            <v>тыс.пог.м</v>
          </cell>
        </row>
        <row r="30">
          <cell r="A30" t="str">
            <v>тыс.тонн</v>
          </cell>
        </row>
        <row r="31">
          <cell r="A31" t="str">
            <v>тыс.усл.банок</v>
          </cell>
        </row>
        <row r="32">
          <cell r="A32" t="str">
            <v>тыс.усл.кв.м</v>
          </cell>
        </row>
        <row r="33">
          <cell r="A33" t="str">
            <v>тыс.усл.куб.м</v>
          </cell>
        </row>
        <row r="34">
          <cell r="A34" t="str">
            <v>тыс.усл.ящиков</v>
          </cell>
        </row>
        <row r="35">
          <cell r="A35" t="str">
            <v>тыс.шт</v>
          </cell>
        </row>
        <row r="36">
          <cell r="A36" t="str">
            <v>тыс.шт.ус.к-ча</v>
          </cell>
        </row>
        <row r="37">
          <cell r="A37" t="str">
            <v>усл.банка</v>
          </cell>
        </row>
        <row r="38">
          <cell r="A38" t="str">
            <v>усл.кв.м</v>
          </cell>
        </row>
        <row r="39">
          <cell r="A39" t="str">
            <v>усл.куб.м</v>
          </cell>
        </row>
        <row r="40">
          <cell r="A40" t="str">
            <v>усл.плитка</v>
          </cell>
        </row>
        <row r="41">
          <cell r="A41" t="str">
            <v>усл.ящик</v>
          </cell>
        </row>
        <row r="42">
          <cell r="A42" t="str">
            <v>шт.ус.к-ч</v>
          </cell>
        </row>
        <row r="43">
          <cell r="A43" t="str">
            <v>штук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view="pageBreakPreview" zoomScale="85" zoomScaleNormal="100" zoomScaleSheetLayoutView="85" workbookViewId="0">
      <selection activeCell="A21" sqref="A21:D22"/>
    </sheetView>
  </sheetViews>
  <sheetFormatPr defaultRowHeight="15.75" x14ac:dyDescent="0.25"/>
  <cols>
    <col min="1" max="4" width="8.5703125" style="1" customWidth="1"/>
    <col min="5" max="5" width="13" style="1" customWidth="1"/>
    <col min="6" max="6" width="14.140625" style="1" customWidth="1"/>
    <col min="7" max="7" width="9.140625" style="1"/>
    <col min="8" max="8" width="14.7109375" style="1" customWidth="1"/>
    <col min="9" max="9" width="12" style="1" customWidth="1"/>
    <col min="10" max="10" width="29" style="1" customWidth="1"/>
    <col min="11" max="11" width="23.140625" style="1" customWidth="1"/>
    <col min="12" max="12" width="8.7109375" style="1" hidden="1" customWidth="1"/>
    <col min="13" max="21" width="0" style="1" hidden="1" customWidth="1"/>
    <col min="22" max="260" width="9.140625" style="1"/>
    <col min="261" max="261" width="13" style="1" customWidth="1"/>
    <col min="262" max="262" width="14.140625" style="1" customWidth="1"/>
    <col min="263" max="263" width="9.140625" style="1"/>
    <col min="264" max="264" width="14.7109375" style="1" customWidth="1"/>
    <col min="265" max="265" width="12" style="1" customWidth="1"/>
    <col min="266" max="266" width="16.28515625" style="1" customWidth="1"/>
    <col min="267" max="267" width="23.140625" style="1" customWidth="1"/>
    <col min="268" max="516" width="9.140625" style="1"/>
    <col min="517" max="517" width="13" style="1" customWidth="1"/>
    <col min="518" max="518" width="14.140625" style="1" customWidth="1"/>
    <col min="519" max="519" width="9.140625" style="1"/>
    <col min="520" max="520" width="14.7109375" style="1" customWidth="1"/>
    <col min="521" max="521" width="12" style="1" customWidth="1"/>
    <col min="522" max="522" width="16.28515625" style="1" customWidth="1"/>
    <col min="523" max="523" width="23.140625" style="1" customWidth="1"/>
    <col min="524" max="772" width="9.140625" style="1"/>
    <col min="773" max="773" width="13" style="1" customWidth="1"/>
    <col min="774" max="774" width="14.140625" style="1" customWidth="1"/>
    <col min="775" max="775" width="9.140625" style="1"/>
    <col min="776" max="776" width="14.7109375" style="1" customWidth="1"/>
    <col min="777" max="777" width="12" style="1" customWidth="1"/>
    <col min="778" max="778" width="16.28515625" style="1" customWidth="1"/>
    <col min="779" max="779" width="23.140625" style="1" customWidth="1"/>
    <col min="780" max="1028" width="9.140625" style="1"/>
    <col min="1029" max="1029" width="13" style="1" customWidth="1"/>
    <col min="1030" max="1030" width="14.140625" style="1" customWidth="1"/>
    <col min="1031" max="1031" width="9.140625" style="1"/>
    <col min="1032" max="1032" width="14.7109375" style="1" customWidth="1"/>
    <col min="1033" max="1033" width="12" style="1" customWidth="1"/>
    <col min="1034" max="1034" width="16.28515625" style="1" customWidth="1"/>
    <col min="1035" max="1035" width="23.140625" style="1" customWidth="1"/>
    <col min="1036" max="1284" width="9.140625" style="1"/>
    <col min="1285" max="1285" width="13" style="1" customWidth="1"/>
    <col min="1286" max="1286" width="14.140625" style="1" customWidth="1"/>
    <col min="1287" max="1287" width="9.140625" style="1"/>
    <col min="1288" max="1288" width="14.7109375" style="1" customWidth="1"/>
    <col min="1289" max="1289" width="12" style="1" customWidth="1"/>
    <col min="1290" max="1290" width="16.28515625" style="1" customWidth="1"/>
    <col min="1291" max="1291" width="23.140625" style="1" customWidth="1"/>
    <col min="1292" max="1540" width="9.140625" style="1"/>
    <col min="1541" max="1541" width="13" style="1" customWidth="1"/>
    <col min="1542" max="1542" width="14.140625" style="1" customWidth="1"/>
    <col min="1543" max="1543" width="9.140625" style="1"/>
    <col min="1544" max="1544" width="14.7109375" style="1" customWidth="1"/>
    <col min="1545" max="1545" width="12" style="1" customWidth="1"/>
    <col min="1546" max="1546" width="16.28515625" style="1" customWidth="1"/>
    <col min="1547" max="1547" width="23.140625" style="1" customWidth="1"/>
    <col min="1548" max="1796" width="9.140625" style="1"/>
    <col min="1797" max="1797" width="13" style="1" customWidth="1"/>
    <col min="1798" max="1798" width="14.140625" style="1" customWidth="1"/>
    <col min="1799" max="1799" width="9.140625" style="1"/>
    <col min="1800" max="1800" width="14.7109375" style="1" customWidth="1"/>
    <col min="1801" max="1801" width="12" style="1" customWidth="1"/>
    <col min="1802" max="1802" width="16.28515625" style="1" customWidth="1"/>
    <col min="1803" max="1803" width="23.140625" style="1" customWidth="1"/>
    <col min="1804" max="2052" width="9.140625" style="1"/>
    <col min="2053" max="2053" width="13" style="1" customWidth="1"/>
    <col min="2054" max="2054" width="14.140625" style="1" customWidth="1"/>
    <col min="2055" max="2055" width="9.140625" style="1"/>
    <col min="2056" max="2056" width="14.7109375" style="1" customWidth="1"/>
    <col min="2057" max="2057" width="12" style="1" customWidth="1"/>
    <col min="2058" max="2058" width="16.28515625" style="1" customWidth="1"/>
    <col min="2059" max="2059" width="23.140625" style="1" customWidth="1"/>
    <col min="2060" max="2308" width="9.140625" style="1"/>
    <col min="2309" max="2309" width="13" style="1" customWidth="1"/>
    <col min="2310" max="2310" width="14.140625" style="1" customWidth="1"/>
    <col min="2311" max="2311" width="9.140625" style="1"/>
    <col min="2312" max="2312" width="14.7109375" style="1" customWidth="1"/>
    <col min="2313" max="2313" width="12" style="1" customWidth="1"/>
    <col min="2314" max="2314" width="16.28515625" style="1" customWidth="1"/>
    <col min="2315" max="2315" width="23.140625" style="1" customWidth="1"/>
    <col min="2316" max="2564" width="9.140625" style="1"/>
    <col min="2565" max="2565" width="13" style="1" customWidth="1"/>
    <col min="2566" max="2566" width="14.140625" style="1" customWidth="1"/>
    <col min="2567" max="2567" width="9.140625" style="1"/>
    <col min="2568" max="2568" width="14.7109375" style="1" customWidth="1"/>
    <col min="2569" max="2569" width="12" style="1" customWidth="1"/>
    <col min="2570" max="2570" width="16.28515625" style="1" customWidth="1"/>
    <col min="2571" max="2571" width="23.140625" style="1" customWidth="1"/>
    <col min="2572" max="2820" width="9.140625" style="1"/>
    <col min="2821" max="2821" width="13" style="1" customWidth="1"/>
    <col min="2822" max="2822" width="14.140625" style="1" customWidth="1"/>
    <col min="2823" max="2823" width="9.140625" style="1"/>
    <col min="2824" max="2824" width="14.7109375" style="1" customWidth="1"/>
    <col min="2825" max="2825" width="12" style="1" customWidth="1"/>
    <col min="2826" max="2826" width="16.28515625" style="1" customWidth="1"/>
    <col min="2827" max="2827" width="23.140625" style="1" customWidth="1"/>
    <col min="2828" max="3076" width="9.140625" style="1"/>
    <col min="3077" max="3077" width="13" style="1" customWidth="1"/>
    <col min="3078" max="3078" width="14.140625" style="1" customWidth="1"/>
    <col min="3079" max="3079" width="9.140625" style="1"/>
    <col min="3080" max="3080" width="14.7109375" style="1" customWidth="1"/>
    <col min="3081" max="3081" width="12" style="1" customWidth="1"/>
    <col min="3082" max="3082" width="16.28515625" style="1" customWidth="1"/>
    <col min="3083" max="3083" width="23.140625" style="1" customWidth="1"/>
    <col min="3084" max="3332" width="9.140625" style="1"/>
    <col min="3333" max="3333" width="13" style="1" customWidth="1"/>
    <col min="3334" max="3334" width="14.140625" style="1" customWidth="1"/>
    <col min="3335" max="3335" width="9.140625" style="1"/>
    <col min="3336" max="3336" width="14.7109375" style="1" customWidth="1"/>
    <col min="3337" max="3337" width="12" style="1" customWidth="1"/>
    <col min="3338" max="3338" width="16.28515625" style="1" customWidth="1"/>
    <col min="3339" max="3339" width="23.140625" style="1" customWidth="1"/>
    <col min="3340" max="3588" width="9.140625" style="1"/>
    <col min="3589" max="3589" width="13" style="1" customWidth="1"/>
    <col min="3590" max="3590" width="14.140625" style="1" customWidth="1"/>
    <col min="3591" max="3591" width="9.140625" style="1"/>
    <col min="3592" max="3592" width="14.7109375" style="1" customWidth="1"/>
    <col min="3593" max="3593" width="12" style="1" customWidth="1"/>
    <col min="3594" max="3594" width="16.28515625" style="1" customWidth="1"/>
    <col min="3595" max="3595" width="23.140625" style="1" customWidth="1"/>
    <col min="3596" max="3844" width="9.140625" style="1"/>
    <col min="3845" max="3845" width="13" style="1" customWidth="1"/>
    <col min="3846" max="3846" width="14.140625" style="1" customWidth="1"/>
    <col min="3847" max="3847" width="9.140625" style="1"/>
    <col min="3848" max="3848" width="14.7109375" style="1" customWidth="1"/>
    <col min="3849" max="3849" width="12" style="1" customWidth="1"/>
    <col min="3850" max="3850" width="16.28515625" style="1" customWidth="1"/>
    <col min="3851" max="3851" width="23.140625" style="1" customWidth="1"/>
    <col min="3852" max="4100" width="9.140625" style="1"/>
    <col min="4101" max="4101" width="13" style="1" customWidth="1"/>
    <col min="4102" max="4102" width="14.140625" style="1" customWidth="1"/>
    <col min="4103" max="4103" width="9.140625" style="1"/>
    <col min="4104" max="4104" width="14.7109375" style="1" customWidth="1"/>
    <col min="4105" max="4105" width="12" style="1" customWidth="1"/>
    <col min="4106" max="4106" width="16.28515625" style="1" customWidth="1"/>
    <col min="4107" max="4107" width="23.140625" style="1" customWidth="1"/>
    <col min="4108" max="4356" width="9.140625" style="1"/>
    <col min="4357" max="4357" width="13" style="1" customWidth="1"/>
    <col min="4358" max="4358" width="14.140625" style="1" customWidth="1"/>
    <col min="4359" max="4359" width="9.140625" style="1"/>
    <col min="4360" max="4360" width="14.7109375" style="1" customWidth="1"/>
    <col min="4361" max="4361" width="12" style="1" customWidth="1"/>
    <col min="4362" max="4362" width="16.28515625" style="1" customWidth="1"/>
    <col min="4363" max="4363" width="23.140625" style="1" customWidth="1"/>
    <col min="4364" max="4612" width="9.140625" style="1"/>
    <col min="4613" max="4613" width="13" style="1" customWidth="1"/>
    <col min="4614" max="4614" width="14.140625" style="1" customWidth="1"/>
    <col min="4615" max="4615" width="9.140625" style="1"/>
    <col min="4616" max="4616" width="14.7109375" style="1" customWidth="1"/>
    <col min="4617" max="4617" width="12" style="1" customWidth="1"/>
    <col min="4618" max="4618" width="16.28515625" style="1" customWidth="1"/>
    <col min="4619" max="4619" width="23.140625" style="1" customWidth="1"/>
    <col min="4620" max="4868" width="9.140625" style="1"/>
    <col min="4869" max="4869" width="13" style="1" customWidth="1"/>
    <col min="4870" max="4870" width="14.140625" style="1" customWidth="1"/>
    <col min="4871" max="4871" width="9.140625" style="1"/>
    <col min="4872" max="4872" width="14.7109375" style="1" customWidth="1"/>
    <col min="4873" max="4873" width="12" style="1" customWidth="1"/>
    <col min="4874" max="4874" width="16.28515625" style="1" customWidth="1"/>
    <col min="4875" max="4875" width="23.140625" style="1" customWidth="1"/>
    <col min="4876" max="5124" width="9.140625" style="1"/>
    <col min="5125" max="5125" width="13" style="1" customWidth="1"/>
    <col min="5126" max="5126" width="14.140625" style="1" customWidth="1"/>
    <col min="5127" max="5127" width="9.140625" style="1"/>
    <col min="5128" max="5128" width="14.7109375" style="1" customWidth="1"/>
    <col min="5129" max="5129" width="12" style="1" customWidth="1"/>
    <col min="5130" max="5130" width="16.28515625" style="1" customWidth="1"/>
    <col min="5131" max="5131" width="23.140625" style="1" customWidth="1"/>
    <col min="5132" max="5380" width="9.140625" style="1"/>
    <col min="5381" max="5381" width="13" style="1" customWidth="1"/>
    <col min="5382" max="5382" width="14.140625" style="1" customWidth="1"/>
    <col min="5383" max="5383" width="9.140625" style="1"/>
    <col min="5384" max="5384" width="14.7109375" style="1" customWidth="1"/>
    <col min="5385" max="5385" width="12" style="1" customWidth="1"/>
    <col min="5386" max="5386" width="16.28515625" style="1" customWidth="1"/>
    <col min="5387" max="5387" width="23.140625" style="1" customWidth="1"/>
    <col min="5388" max="5636" width="9.140625" style="1"/>
    <col min="5637" max="5637" width="13" style="1" customWidth="1"/>
    <col min="5638" max="5638" width="14.140625" style="1" customWidth="1"/>
    <col min="5639" max="5639" width="9.140625" style="1"/>
    <col min="5640" max="5640" width="14.7109375" style="1" customWidth="1"/>
    <col min="5641" max="5641" width="12" style="1" customWidth="1"/>
    <col min="5642" max="5642" width="16.28515625" style="1" customWidth="1"/>
    <col min="5643" max="5643" width="23.140625" style="1" customWidth="1"/>
    <col min="5644" max="5892" width="9.140625" style="1"/>
    <col min="5893" max="5893" width="13" style="1" customWidth="1"/>
    <col min="5894" max="5894" width="14.140625" style="1" customWidth="1"/>
    <col min="5895" max="5895" width="9.140625" style="1"/>
    <col min="5896" max="5896" width="14.7109375" style="1" customWidth="1"/>
    <col min="5897" max="5897" width="12" style="1" customWidth="1"/>
    <col min="5898" max="5898" width="16.28515625" style="1" customWidth="1"/>
    <col min="5899" max="5899" width="23.140625" style="1" customWidth="1"/>
    <col min="5900" max="6148" width="9.140625" style="1"/>
    <col min="6149" max="6149" width="13" style="1" customWidth="1"/>
    <col min="6150" max="6150" width="14.140625" style="1" customWidth="1"/>
    <col min="6151" max="6151" width="9.140625" style="1"/>
    <col min="6152" max="6152" width="14.7109375" style="1" customWidth="1"/>
    <col min="6153" max="6153" width="12" style="1" customWidth="1"/>
    <col min="6154" max="6154" width="16.28515625" style="1" customWidth="1"/>
    <col min="6155" max="6155" width="23.140625" style="1" customWidth="1"/>
    <col min="6156" max="6404" width="9.140625" style="1"/>
    <col min="6405" max="6405" width="13" style="1" customWidth="1"/>
    <col min="6406" max="6406" width="14.140625" style="1" customWidth="1"/>
    <col min="6407" max="6407" width="9.140625" style="1"/>
    <col min="6408" max="6408" width="14.7109375" style="1" customWidth="1"/>
    <col min="6409" max="6409" width="12" style="1" customWidth="1"/>
    <col min="6410" max="6410" width="16.28515625" style="1" customWidth="1"/>
    <col min="6411" max="6411" width="23.140625" style="1" customWidth="1"/>
    <col min="6412" max="6660" width="9.140625" style="1"/>
    <col min="6661" max="6661" width="13" style="1" customWidth="1"/>
    <col min="6662" max="6662" width="14.140625" style="1" customWidth="1"/>
    <col min="6663" max="6663" width="9.140625" style="1"/>
    <col min="6664" max="6664" width="14.7109375" style="1" customWidth="1"/>
    <col min="6665" max="6665" width="12" style="1" customWidth="1"/>
    <col min="6666" max="6666" width="16.28515625" style="1" customWidth="1"/>
    <col min="6667" max="6667" width="23.140625" style="1" customWidth="1"/>
    <col min="6668" max="6916" width="9.140625" style="1"/>
    <col min="6917" max="6917" width="13" style="1" customWidth="1"/>
    <col min="6918" max="6918" width="14.140625" style="1" customWidth="1"/>
    <col min="6919" max="6919" width="9.140625" style="1"/>
    <col min="6920" max="6920" width="14.7109375" style="1" customWidth="1"/>
    <col min="6921" max="6921" width="12" style="1" customWidth="1"/>
    <col min="6922" max="6922" width="16.28515625" style="1" customWidth="1"/>
    <col min="6923" max="6923" width="23.140625" style="1" customWidth="1"/>
    <col min="6924" max="7172" width="9.140625" style="1"/>
    <col min="7173" max="7173" width="13" style="1" customWidth="1"/>
    <col min="7174" max="7174" width="14.140625" style="1" customWidth="1"/>
    <col min="7175" max="7175" width="9.140625" style="1"/>
    <col min="7176" max="7176" width="14.7109375" style="1" customWidth="1"/>
    <col min="7177" max="7177" width="12" style="1" customWidth="1"/>
    <col min="7178" max="7178" width="16.28515625" style="1" customWidth="1"/>
    <col min="7179" max="7179" width="23.140625" style="1" customWidth="1"/>
    <col min="7180" max="7428" width="9.140625" style="1"/>
    <col min="7429" max="7429" width="13" style="1" customWidth="1"/>
    <col min="7430" max="7430" width="14.140625" style="1" customWidth="1"/>
    <col min="7431" max="7431" width="9.140625" style="1"/>
    <col min="7432" max="7432" width="14.7109375" style="1" customWidth="1"/>
    <col min="7433" max="7433" width="12" style="1" customWidth="1"/>
    <col min="7434" max="7434" width="16.28515625" style="1" customWidth="1"/>
    <col min="7435" max="7435" width="23.140625" style="1" customWidth="1"/>
    <col min="7436" max="7684" width="9.140625" style="1"/>
    <col min="7685" max="7685" width="13" style="1" customWidth="1"/>
    <col min="7686" max="7686" width="14.140625" style="1" customWidth="1"/>
    <col min="7687" max="7687" width="9.140625" style="1"/>
    <col min="7688" max="7688" width="14.7109375" style="1" customWidth="1"/>
    <col min="7689" max="7689" width="12" style="1" customWidth="1"/>
    <col min="7690" max="7690" width="16.28515625" style="1" customWidth="1"/>
    <col min="7691" max="7691" width="23.140625" style="1" customWidth="1"/>
    <col min="7692" max="7940" width="9.140625" style="1"/>
    <col min="7941" max="7941" width="13" style="1" customWidth="1"/>
    <col min="7942" max="7942" width="14.140625" style="1" customWidth="1"/>
    <col min="7943" max="7943" width="9.140625" style="1"/>
    <col min="7944" max="7944" width="14.7109375" style="1" customWidth="1"/>
    <col min="7945" max="7945" width="12" style="1" customWidth="1"/>
    <col min="7946" max="7946" width="16.28515625" style="1" customWidth="1"/>
    <col min="7947" max="7947" width="23.140625" style="1" customWidth="1"/>
    <col min="7948" max="8196" width="9.140625" style="1"/>
    <col min="8197" max="8197" width="13" style="1" customWidth="1"/>
    <col min="8198" max="8198" width="14.140625" style="1" customWidth="1"/>
    <col min="8199" max="8199" width="9.140625" style="1"/>
    <col min="8200" max="8200" width="14.7109375" style="1" customWidth="1"/>
    <col min="8201" max="8201" width="12" style="1" customWidth="1"/>
    <col min="8202" max="8202" width="16.28515625" style="1" customWidth="1"/>
    <col min="8203" max="8203" width="23.140625" style="1" customWidth="1"/>
    <col min="8204" max="8452" width="9.140625" style="1"/>
    <col min="8453" max="8453" width="13" style="1" customWidth="1"/>
    <col min="8454" max="8454" width="14.140625" style="1" customWidth="1"/>
    <col min="8455" max="8455" width="9.140625" style="1"/>
    <col min="8456" max="8456" width="14.7109375" style="1" customWidth="1"/>
    <col min="8457" max="8457" width="12" style="1" customWidth="1"/>
    <col min="8458" max="8458" width="16.28515625" style="1" customWidth="1"/>
    <col min="8459" max="8459" width="23.140625" style="1" customWidth="1"/>
    <col min="8460" max="8708" width="9.140625" style="1"/>
    <col min="8709" max="8709" width="13" style="1" customWidth="1"/>
    <col min="8710" max="8710" width="14.140625" style="1" customWidth="1"/>
    <col min="8711" max="8711" width="9.140625" style="1"/>
    <col min="8712" max="8712" width="14.7109375" style="1" customWidth="1"/>
    <col min="8713" max="8713" width="12" style="1" customWidth="1"/>
    <col min="8714" max="8714" width="16.28515625" style="1" customWidth="1"/>
    <col min="8715" max="8715" width="23.140625" style="1" customWidth="1"/>
    <col min="8716" max="8964" width="9.140625" style="1"/>
    <col min="8965" max="8965" width="13" style="1" customWidth="1"/>
    <col min="8966" max="8966" width="14.140625" style="1" customWidth="1"/>
    <col min="8967" max="8967" width="9.140625" style="1"/>
    <col min="8968" max="8968" width="14.7109375" style="1" customWidth="1"/>
    <col min="8969" max="8969" width="12" style="1" customWidth="1"/>
    <col min="8970" max="8970" width="16.28515625" style="1" customWidth="1"/>
    <col min="8971" max="8971" width="23.140625" style="1" customWidth="1"/>
    <col min="8972" max="9220" width="9.140625" style="1"/>
    <col min="9221" max="9221" width="13" style="1" customWidth="1"/>
    <col min="9222" max="9222" width="14.140625" style="1" customWidth="1"/>
    <col min="9223" max="9223" width="9.140625" style="1"/>
    <col min="9224" max="9224" width="14.7109375" style="1" customWidth="1"/>
    <col min="9225" max="9225" width="12" style="1" customWidth="1"/>
    <col min="9226" max="9226" width="16.28515625" style="1" customWidth="1"/>
    <col min="9227" max="9227" width="23.140625" style="1" customWidth="1"/>
    <col min="9228" max="9476" width="9.140625" style="1"/>
    <col min="9477" max="9477" width="13" style="1" customWidth="1"/>
    <col min="9478" max="9478" width="14.140625" style="1" customWidth="1"/>
    <col min="9479" max="9479" width="9.140625" style="1"/>
    <col min="9480" max="9480" width="14.7109375" style="1" customWidth="1"/>
    <col min="9481" max="9481" width="12" style="1" customWidth="1"/>
    <col min="9482" max="9482" width="16.28515625" style="1" customWidth="1"/>
    <col min="9483" max="9483" width="23.140625" style="1" customWidth="1"/>
    <col min="9484" max="9732" width="9.140625" style="1"/>
    <col min="9733" max="9733" width="13" style="1" customWidth="1"/>
    <col min="9734" max="9734" width="14.140625" style="1" customWidth="1"/>
    <col min="9735" max="9735" width="9.140625" style="1"/>
    <col min="9736" max="9736" width="14.7109375" style="1" customWidth="1"/>
    <col min="9737" max="9737" width="12" style="1" customWidth="1"/>
    <col min="9738" max="9738" width="16.28515625" style="1" customWidth="1"/>
    <col min="9739" max="9739" width="23.140625" style="1" customWidth="1"/>
    <col min="9740" max="9988" width="9.140625" style="1"/>
    <col min="9989" max="9989" width="13" style="1" customWidth="1"/>
    <col min="9990" max="9990" width="14.140625" style="1" customWidth="1"/>
    <col min="9991" max="9991" width="9.140625" style="1"/>
    <col min="9992" max="9992" width="14.7109375" style="1" customWidth="1"/>
    <col min="9993" max="9993" width="12" style="1" customWidth="1"/>
    <col min="9994" max="9994" width="16.28515625" style="1" customWidth="1"/>
    <col min="9995" max="9995" width="23.140625" style="1" customWidth="1"/>
    <col min="9996" max="10244" width="9.140625" style="1"/>
    <col min="10245" max="10245" width="13" style="1" customWidth="1"/>
    <col min="10246" max="10246" width="14.140625" style="1" customWidth="1"/>
    <col min="10247" max="10247" width="9.140625" style="1"/>
    <col min="10248" max="10248" width="14.7109375" style="1" customWidth="1"/>
    <col min="10249" max="10249" width="12" style="1" customWidth="1"/>
    <col min="10250" max="10250" width="16.28515625" style="1" customWidth="1"/>
    <col min="10251" max="10251" width="23.140625" style="1" customWidth="1"/>
    <col min="10252" max="10500" width="9.140625" style="1"/>
    <col min="10501" max="10501" width="13" style="1" customWidth="1"/>
    <col min="10502" max="10502" width="14.140625" style="1" customWidth="1"/>
    <col min="10503" max="10503" width="9.140625" style="1"/>
    <col min="10504" max="10504" width="14.7109375" style="1" customWidth="1"/>
    <col min="10505" max="10505" width="12" style="1" customWidth="1"/>
    <col min="10506" max="10506" width="16.28515625" style="1" customWidth="1"/>
    <col min="10507" max="10507" width="23.140625" style="1" customWidth="1"/>
    <col min="10508" max="10756" width="9.140625" style="1"/>
    <col min="10757" max="10757" width="13" style="1" customWidth="1"/>
    <col min="10758" max="10758" width="14.140625" style="1" customWidth="1"/>
    <col min="10759" max="10759" width="9.140625" style="1"/>
    <col min="10760" max="10760" width="14.7109375" style="1" customWidth="1"/>
    <col min="10761" max="10761" width="12" style="1" customWidth="1"/>
    <col min="10762" max="10762" width="16.28515625" style="1" customWidth="1"/>
    <col min="10763" max="10763" width="23.140625" style="1" customWidth="1"/>
    <col min="10764" max="11012" width="9.140625" style="1"/>
    <col min="11013" max="11013" width="13" style="1" customWidth="1"/>
    <col min="11014" max="11014" width="14.140625" style="1" customWidth="1"/>
    <col min="11015" max="11015" width="9.140625" style="1"/>
    <col min="11016" max="11016" width="14.7109375" style="1" customWidth="1"/>
    <col min="11017" max="11017" width="12" style="1" customWidth="1"/>
    <col min="11018" max="11018" width="16.28515625" style="1" customWidth="1"/>
    <col min="11019" max="11019" width="23.140625" style="1" customWidth="1"/>
    <col min="11020" max="11268" width="9.140625" style="1"/>
    <col min="11269" max="11269" width="13" style="1" customWidth="1"/>
    <col min="11270" max="11270" width="14.140625" style="1" customWidth="1"/>
    <col min="11271" max="11271" width="9.140625" style="1"/>
    <col min="11272" max="11272" width="14.7109375" style="1" customWidth="1"/>
    <col min="11273" max="11273" width="12" style="1" customWidth="1"/>
    <col min="11274" max="11274" width="16.28515625" style="1" customWidth="1"/>
    <col min="11275" max="11275" width="23.140625" style="1" customWidth="1"/>
    <col min="11276" max="11524" width="9.140625" style="1"/>
    <col min="11525" max="11525" width="13" style="1" customWidth="1"/>
    <col min="11526" max="11526" width="14.140625" style="1" customWidth="1"/>
    <col min="11527" max="11527" width="9.140625" style="1"/>
    <col min="11528" max="11528" width="14.7109375" style="1" customWidth="1"/>
    <col min="11529" max="11529" width="12" style="1" customWidth="1"/>
    <col min="11530" max="11530" width="16.28515625" style="1" customWidth="1"/>
    <col min="11531" max="11531" width="23.140625" style="1" customWidth="1"/>
    <col min="11532" max="11780" width="9.140625" style="1"/>
    <col min="11781" max="11781" width="13" style="1" customWidth="1"/>
    <col min="11782" max="11782" width="14.140625" style="1" customWidth="1"/>
    <col min="11783" max="11783" width="9.140625" style="1"/>
    <col min="11784" max="11784" width="14.7109375" style="1" customWidth="1"/>
    <col min="11785" max="11785" width="12" style="1" customWidth="1"/>
    <col min="11786" max="11786" width="16.28515625" style="1" customWidth="1"/>
    <col min="11787" max="11787" width="23.140625" style="1" customWidth="1"/>
    <col min="11788" max="12036" width="9.140625" style="1"/>
    <col min="12037" max="12037" width="13" style="1" customWidth="1"/>
    <col min="12038" max="12038" width="14.140625" style="1" customWidth="1"/>
    <col min="12039" max="12039" width="9.140625" style="1"/>
    <col min="12040" max="12040" width="14.7109375" style="1" customWidth="1"/>
    <col min="12041" max="12041" width="12" style="1" customWidth="1"/>
    <col min="12042" max="12042" width="16.28515625" style="1" customWidth="1"/>
    <col min="12043" max="12043" width="23.140625" style="1" customWidth="1"/>
    <col min="12044" max="12292" width="9.140625" style="1"/>
    <col min="12293" max="12293" width="13" style="1" customWidth="1"/>
    <col min="12294" max="12294" width="14.140625" style="1" customWidth="1"/>
    <col min="12295" max="12295" width="9.140625" style="1"/>
    <col min="12296" max="12296" width="14.7109375" style="1" customWidth="1"/>
    <col min="12297" max="12297" width="12" style="1" customWidth="1"/>
    <col min="12298" max="12298" width="16.28515625" style="1" customWidth="1"/>
    <col min="12299" max="12299" width="23.140625" style="1" customWidth="1"/>
    <col min="12300" max="12548" width="9.140625" style="1"/>
    <col min="12549" max="12549" width="13" style="1" customWidth="1"/>
    <col min="12550" max="12550" width="14.140625" style="1" customWidth="1"/>
    <col min="12551" max="12551" width="9.140625" style="1"/>
    <col min="12552" max="12552" width="14.7109375" style="1" customWidth="1"/>
    <col min="12553" max="12553" width="12" style="1" customWidth="1"/>
    <col min="12554" max="12554" width="16.28515625" style="1" customWidth="1"/>
    <col min="12555" max="12555" width="23.140625" style="1" customWidth="1"/>
    <col min="12556" max="12804" width="9.140625" style="1"/>
    <col min="12805" max="12805" width="13" style="1" customWidth="1"/>
    <col min="12806" max="12806" width="14.140625" style="1" customWidth="1"/>
    <col min="12807" max="12807" width="9.140625" style="1"/>
    <col min="12808" max="12808" width="14.7109375" style="1" customWidth="1"/>
    <col min="12809" max="12809" width="12" style="1" customWidth="1"/>
    <col min="12810" max="12810" width="16.28515625" style="1" customWidth="1"/>
    <col min="12811" max="12811" width="23.140625" style="1" customWidth="1"/>
    <col min="12812" max="13060" width="9.140625" style="1"/>
    <col min="13061" max="13061" width="13" style="1" customWidth="1"/>
    <col min="13062" max="13062" width="14.140625" style="1" customWidth="1"/>
    <col min="13063" max="13063" width="9.140625" style="1"/>
    <col min="13064" max="13064" width="14.7109375" style="1" customWidth="1"/>
    <col min="13065" max="13065" width="12" style="1" customWidth="1"/>
    <col min="13066" max="13066" width="16.28515625" style="1" customWidth="1"/>
    <col min="13067" max="13067" width="23.140625" style="1" customWidth="1"/>
    <col min="13068" max="13316" width="9.140625" style="1"/>
    <col min="13317" max="13317" width="13" style="1" customWidth="1"/>
    <col min="13318" max="13318" width="14.140625" style="1" customWidth="1"/>
    <col min="13319" max="13319" width="9.140625" style="1"/>
    <col min="13320" max="13320" width="14.7109375" style="1" customWidth="1"/>
    <col min="13321" max="13321" width="12" style="1" customWidth="1"/>
    <col min="13322" max="13322" width="16.28515625" style="1" customWidth="1"/>
    <col min="13323" max="13323" width="23.140625" style="1" customWidth="1"/>
    <col min="13324" max="13572" width="9.140625" style="1"/>
    <col min="13573" max="13573" width="13" style="1" customWidth="1"/>
    <col min="13574" max="13574" width="14.140625" style="1" customWidth="1"/>
    <col min="13575" max="13575" width="9.140625" style="1"/>
    <col min="13576" max="13576" width="14.7109375" style="1" customWidth="1"/>
    <col min="13577" max="13577" width="12" style="1" customWidth="1"/>
    <col min="13578" max="13578" width="16.28515625" style="1" customWidth="1"/>
    <col min="13579" max="13579" width="23.140625" style="1" customWidth="1"/>
    <col min="13580" max="13828" width="9.140625" style="1"/>
    <col min="13829" max="13829" width="13" style="1" customWidth="1"/>
    <col min="13830" max="13830" width="14.140625" style="1" customWidth="1"/>
    <col min="13831" max="13831" width="9.140625" style="1"/>
    <col min="13832" max="13832" width="14.7109375" style="1" customWidth="1"/>
    <col min="13833" max="13833" width="12" style="1" customWidth="1"/>
    <col min="13834" max="13834" width="16.28515625" style="1" customWidth="1"/>
    <col min="13835" max="13835" width="23.140625" style="1" customWidth="1"/>
    <col min="13836" max="14084" width="9.140625" style="1"/>
    <col min="14085" max="14085" width="13" style="1" customWidth="1"/>
    <col min="14086" max="14086" width="14.140625" style="1" customWidth="1"/>
    <col min="14087" max="14087" width="9.140625" style="1"/>
    <col min="14088" max="14088" width="14.7109375" style="1" customWidth="1"/>
    <col min="14089" max="14089" width="12" style="1" customWidth="1"/>
    <col min="14090" max="14090" width="16.28515625" style="1" customWidth="1"/>
    <col min="14091" max="14091" width="23.140625" style="1" customWidth="1"/>
    <col min="14092" max="14340" width="9.140625" style="1"/>
    <col min="14341" max="14341" width="13" style="1" customWidth="1"/>
    <col min="14342" max="14342" width="14.140625" style="1" customWidth="1"/>
    <col min="14343" max="14343" width="9.140625" style="1"/>
    <col min="14344" max="14344" width="14.7109375" style="1" customWidth="1"/>
    <col min="14345" max="14345" width="12" style="1" customWidth="1"/>
    <col min="14346" max="14346" width="16.28515625" style="1" customWidth="1"/>
    <col min="14347" max="14347" width="23.140625" style="1" customWidth="1"/>
    <col min="14348" max="14596" width="9.140625" style="1"/>
    <col min="14597" max="14597" width="13" style="1" customWidth="1"/>
    <col min="14598" max="14598" width="14.140625" style="1" customWidth="1"/>
    <col min="14599" max="14599" width="9.140625" style="1"/>
    <col min="14600" max="14600" width="14.7109375" style="1" customWidth="1"/>
    <col min="14601" max="14601" width="12" style="1" customWidth="1"/>
    <col min="14602" max="14602" width="16.28515625" style="1" customWidth="1"/>
    <col min="14603" max="14603" width="23.140625" style="1" customWidth="1"/>
    <col min="14604" max="14852" width="9.140625" style="1"/>
    <col min="14853" max="14853" width="13" style="1" customWidth="1"/>
    <col min="14854" max="14854" width="14.140625" style="1" customWidth="1"/>
    <col min="14855" max="14855" width="9.140625" style="1"/>
    <col min="14856" max="14856" width="14.7109375" style="1" customWidth="1"/>
    <col min="14857" max="14857" width="12" style="1" customWidth="1"/>
    <col min="14858" max="14858" width="16.28515625" style="1" customWidth="1"/>
    <col min="14859" max="14859" width="23.140625" style="1" customWidth="1"/>
    <col min="14860" max="15108" width="9.140625" style="1"/>
    <col min="15109" max="15109" width="13" style="1" customWidth="1"/>
    <col min="15110" max="15110" width="14.140625" style="1" customWidth="1"/>
    <col min="15111" max="15111" width="9.140625" style="1"/>
    <col min="15112" max="15112" width="14.7109375" style="1" customWidth="1"/>
    <col min="15113" max="15113" width="12" style="1" customWidth="1"/>
    <col min="15114" max="15114" width="16.28515625" style="1" customWidth="1"/>
    <col min="15115" max="15115" width="23.140625" style="1" customWidth="1"/>
    <col min="15116" max="15364" width="9.140625" style="1"/>
    <col min="15365" max="15365" width="13" style="1" customWidth="1"/>
    <col min="15366" max="15366" width="14.140625" style="1" customWidth="1"/>
    <col min="15367" max="15367" width="9.140625" style="1"/>
    <col min="15368" max="15368" width="14.7109375" style="1" customWidth="1"/>
    <col min="15369" max="15369" width="12" style="1" customWidth="1"/>
    <col min="15370" max="15370" width="16.28515625" style="1" customWidth="1"/>
    <col min="15371" max="15371" width="23.140625" style="1" customWidth="1"/>
    <col min="15372" max="15620" width="9.140625" style="1"/>
    <col min="15621" max="15621" width="13" style="1" customWidth="1"/>
    <col min="15622" max="15622" width="14.140625" style="1" customWidth="1"/>
    <col min="15623" max="15623" width="9.140625" style="1"/>
    <col min="15624" max="15624" width="14.7109375" style="1" customWidth="1"/>
    <col min="15625" max="15625" width="12" style="1" customWidth="1"/>
    <col min="15626" max="15626" width="16.28515625" style="1" customWidth="1"/>
    <col min="15627" max="15627" width="23.140625" style="1" customWidth="1"/>
    <col min="15628" max="15876" width="9.140625" style="1"/>
    <col min="15877" max="15877" width="13" style="1" customWidth="1"/>
    <col min="15878" max="15878" width="14.140625" style="1" customWidth="1"/>
    <col min="15879" max="15879" width="9.140625" style="1"/>
    <col min="15880" max="15880" width="14.7109375" style="1" customWidth="1"/>
    <col min="15881" max="15881" width="12" style="1" customWidth="1"/>
    <col min="15882" max="15882" width="16.28515625" style="1" customWidth="1"/>
    <col min="15883" max="15883" width="23.140625" style="1" customWidth="1"/>
    <col min="15884" max="16132" width="9.140625" style="1"/>
    <col min="16133" max="16133" width="13" style="1" customWidth="1"/>
    <col min="16134" max="16134" width="14.140625" style="1" customWidth="1"/>
    <col min="16135" max="16135" width="9.140625" style="1"/>
    <col min="16136" max="16136" width="14.7109375" style="1" customWidth="1"/>
    <col min="16137" max="16137" width="12" style="1" customWidth="1"/>
    <col min="16138" max="16138" width="16.28515625" style="1" customWidth="1"/>
    <col min="16139" max="16139" width="23.140625" style="1" customWidth="1"/>
    <col min="16140" max="16384" width="9.140625" style="1"/>
  </cols>
  <sheetData>
    <row r="1" spans="1:21" x14ac:dyDescent="0.25">
      <c r="K1" s="2" t="s">
        <v>0</v>
      </c>
    </row>
    <row r="2" spans="1:21" x14ac:dyDescent="0.25">
      <c r="K2" s="2" t="s">
        <v>1</v>
      </c>
    </row>
    <row r="3" spans="1:21" x14ac:dyDescent="0.25">
      <c r="K3" s="2" t="s">
        <v>2</v>
      </c>
    </row>
    <row r="4" spans="1:21" x14ac:dyDescent="0.25">
      <c r="K4" s="2" t="s">
        <v>3</v>
      </c>
    </row>
    <row r="5" spans="1:21" x14ac:dyDescent="0.25">
      <c r="K5" s="2" t="s">
        <v>4</v>
      </c>
    </row>
    <row r="6" spans="1:21" x14ac:dyDescent="0.25">
      <c r="K6" s="3" t="s">
        <v>5</v>
      </c>
    </row>
    <row r="8" spans="1:21" ht="15.75" customHeight="1" x14ac:dyDescent="0.25">
      <c r="K8" s="4" t="s">
        <v>6</v>
      </c>
    </row>
    <row r="9" spans="1:21" x14ac:dyDescent="0.25">
      <c r="K9" s="4" t="str">
        <f>U12</f>
        <v>Директор Департамента образования</v>
      </c>
      <c r="Q9" s="4"/>
      <c r="U9" s="4"/>
    </row>
    <row r="10" spans="1:21" x14ac:dyDescent="0.25">
      <c r="K10" s="4" t="s">
        <v>7</v>
      </c>
      <c r="Q10" s="4"/>
      <c r="U10" s="4"/>
    </row>
    <row r="11" spans="1:21" x14ac:dyDescent="0.25">
      <c r="K11" s="4" t="str">
        <f>U14</f>
        <v>____________А.А. Дренин</v>
      </c>
      <c r="Q11" s="4"/>
      <c r="U11" s="4"/>
    </row>
    <row r="12" spans="1:21" x14ac:dyDescent="0.25">
      <c r="K12" s="2" t="s">
        <v>4</v>
      </c>
      <c r="Q12" s="2"/>
      <c r="U12" s="4" t="s">
        <v>8</v>
      </c>
    </row>
    <row r="13" spans="1:21" ht="12" customHeight="1" x14ac:dyDescent="0.25">
      <c r="U13" s="4" t="s">
        <v>9</v>
      </c>
    </row>
    <row r="14" spans="1:21" x14ac:dyDescent="0.25">
      <c r="A14" s="202" t="s">
        <v>10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U14" s="4" t="s">
        <v>11</v>
      </c>
    </row>
    <row r="15" spans="1:21" ht="19.5" customHeight="1" x14ac:dyDescent="0.25">
      <c r="A15" s="202" t="s">
        <v>179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U15" s="2" t="s">
        <v>4</v>
      </c>
    </row>
    <row r="16" spans="1:21" ht="16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6" t="s">
        <v>12</v>
      </c>
    </row>
    <row r="17" spans="1:21" ht="46.5" customHeight="1" x14ac:dyDescent="0.25">
      <c r="A17" s="203" t="s">
        <v>13</v>
      </c>
      <c r="B17" s="203"/>
      <c r="C17" s="203"/>
      <c r="D17" s="203"/>
      <c r="E17" s="204" t="s">
        <v>213</v>
      </c>
      <c r="F17" s="204"/>
      <c r="G17" s="204"/>
      <c r="H17" s="204"/>
      <c r="I17" s="204"/>
      <c r="J17" s="9" t="s">
        <v>14</v>
      </c>
      <c r="K17" s="10" t="s">
        <v>15</v>
      </c>
      <c r="U17" s="4" t="s">
        <v>16</v>
      </c>
    </row>
    <row r="18" spans="1:21" ht="15.75" customHeight="1" x14ac:dyDescent="0.25">
      <c r="A18" s="7"/>
      <c r="B18" s="7"/>
      <c r="C18" s="7"/>
      <c r="D18" s="7"/>
      <c r="E18" s="8"/>
      <c r="F18" s="8"/>
      <c r="G18" s="8"/>
      <c r="H18" s="197" t="s">
        <v>17</v>
      </c>
      <c r="I18" s="197"/>
      <c r="J18" s="197"/>
      <c r="K18" s="10" t="s">
        <v>177</v>
      </c>
      <c r="U18" s="4" t="s">
        <v>9</v>
      </c>
    </row>
    <row r="19" spans="1:21" ht="15.75" customHeight="1" x14ac:dyDescent="0.25">
      <c r="A19" s="7"/>
      <c r="B19" s="7"/>
      <c r="C19" s="7"/>
      <c r="D19" s="7"/>
      <c r="E19" s="8"/>
      <c r="F19" s="8"/>
      <c r="G19" s="8"/>
      <c r="H19" s="197" t="s">
        <v>18</v>
      </c>
      <c r="I19" s="197"/>
      <c r="J19" s="197"/>
      <c r="K19" s="10" t="s">
        <v>178</v>
      </c>
      <c r="U19" s="4" t="s">
        <v>19</v>
      </c>
    </row>
    <row r="20" spans="1:21" ht="17.25" customHeight="1" x14ac:dyDescent="0.25">
      <c r="A20" s="11"/>
      <c r="B20" s="11"/>
      <c r="C20" s="11"/>
      <c r="D20" s="11"/>
      <c r="H20" s="198" t="s">
        <v>20</v>
      </c>
      <c r="I20" s="198"/>
      <c r="J20" s="198"/>
      <c r="K20" s="13" t="s">
        <v>214</v>
      </c>
      <c r="U20" s="2" t="s">
        <v>4</v>
      </c>
    </row>
    <row r="21" spans="1:21" ht="15" customHeight="1" x14ac:dyDescent="0.25">
      <c r="A21" s="199" t="s">
        <v>21</v>
      </c>
      <c r="B21" s="199"/>
      <c r="C21" s="199"/>
      <c r="D21" s="199"/>
      <c r="E21" s="74" t="s">
        <v>215</v>
      </c>
      <c r="F21" s="15"/>
      <c r="G21" s="15"/>
      <c r="H21" s="15"/>
      <c r="I21" s="12"/>
      <c r="J21" s="12" t="s">
        <v>176</v>
      </c>
      <c r="K21" s="6" t="s">
        <v>134</v>
      </c>
      <c r="M21" s="1" t="s">
        <v>22</v>
      </c>
    </row>
    <row r="22" spans="1:21" ht="15" customHeight="1" x14ac:dyDescent="0.25">
      <c r="A22" s="199"/>
      <c r="B22" s="199"/>
      <c r="C22" s="199"/>
      <c r="D22" s="199"/>
      <c r="E22" s="75" t="s">
        <v>217</v>
      </c>
      <c r="F22" s="15"/>
      <c r="G22" s="15"/>
      <c r="H22" s="15"/>
      <c r="I22" s="12"/>
      <c r="J22" s="12"/>
      <c r="K22" s="6" t="s">
        <v>216</v>
      </c>
    </row>
    <row r="23" spans="1:21" ht="15" customHeight="1" x14ac:dyDescent="0.25">
      <c r="A23" s="73"/>
      <c r="B23" s="73"/>
      <c r="C23" s="73"/>
      <c r="D23" s="73"/>
      <c r="E23" s="75" t="s">
        <v>218</v>
      </c>
      <c r="F23" s="15"/>
      <c r="G23" s="15"/>
      <c r="H23" s="15"/>
      <c r="I23" s="72"/>
      <c r="J23" s="72"/>
      <c r="K23" s="6" t="s">
        <v>135</v>
      </c>
    </row>
    <row r="24" spans="1:21" ht="15" customHeight="1" x14ac:dyDescent="0.25">
      <c r="A24" s="73"/>
      <c r="B24" s="73"/>
      <c r="C24" s="73"/>
      <c r="D24" s="73"/>
      <c r="E24" s="75" t="s">
        <v>220</v>
      </c>
      <c r="F24" s="15"/>
      <c r="G24" s="15"/>
      <c r="H24" s="15"/>
      <c r="I24" s="72"/>
      <c r="J24" s="72"/>
      <c r="K24" s="6" t="s">
        <v>219</v>
      </c>
    </row>
    <row r="25" spans="1:21" ht="15" customHeight="1" x14ac:dyDescent="0.25">
      <c r="A25" s="73"/>
      <c r="B25" s="73"/>
      <c r="C25" s="73"/>
      <c r="D25" s="73"/>
      <c r="E25" s="75" t="s">
        <v>221</v>
      </c>
      <c r="F25" s="15"/>
      <c r="G25" s="15"/>
      <c r="H25" s="15"/>
      <c r="I25" s="72"/>
      <c r="J25" s="72"/>
      <c r="K25" s="6" t="s">
        <v>222</v>
      </c>
    </row>
    <row r="26" spans="1:21" ht="15" customHeight="1" x14ac:dyDescent="0.25">
      <c r="A26" s="73"/>
      <c r="B26" s="73"/>
      <c r="C26" s="73"/>
      <c r="D26" s="73"/>
      <c r="E26" s="75" t="s">
        <v>224</v>
      </c>
      <c r="F26" s="15"/>
      <c r="G26" s="15"/>
      <c r="H26" s="15"/>
      <c r="I26" s="72"/>
      <c r="J26" s="72"/>
      <c r="K26" s="6" t="s">
        <v>223</v>
      </c>
    </row>
    <row r="27" spans="1:21" ht="15" customHeight="1" x14ac:dyDescent="0.25">
      <c r="A27" s="73"/>
      <c r="B27" s="73"/>
      <c r="C27" s="73"/>
      <c r="D27" s="73"/>
      <c r="E27" s="75"/>
      <c r="F27" s="15"/>
      <c r="G27" s="15"/>
      <c r="H27" s="15"/>
      <c r="I27" s="72"/>
      <c r="J27" s="72"/>
      <c r="K27" s="118"/>
    </row>
    <row r="28" spans="1:21" ht="29.25" customHeight="1" x14ac:dyDescent="0.25">
      <c r="E28" s="200" t="s">
        <v>23</v>
      </c>
      <c r="F28" s="200"/>
      <c r="G28" s="200"/>
      <c r="H28" s="200"/>
      <c r="I28" s="200"/>
      <c r="J28" s="200"/>
      <c r="K28" s="16"/>
    </row>
    <row r="29" spans="1:21" x14ac:dyDescent="0.25">
      <c r="E29" s="14"/>
      <c r="F29" s="7"/>
      <c r="G29" s="7"/>
      <c r="H29" s="7"/>
      <c r="I29" s="12"/>
      <c r="J29" s="12"/>
      <c r="K29" s="16"/>
    </row>
    <row r="30" spans="1:21" x14ac:dyDescent="0.25">
      <c r="E30" s="17"/>
      <c r="F30" s="7"/>
      <c r="G30" s="7"/>
      <c r="H30" s="7"/>
      <c r="I30" s="12"/>
      <c r="J30" s="12"/>
      <c r="K30" s="16"/>
    </row>
    <row r="31" spans="1:21" ht="15.75" customHeight="1" x14ac:dyDescent="0.25">
      <c r="F31" s="201"/>
      <c r="G31" s="201"/>
      <c r="H31" s="201"/>
      <c r="I31" s="201"/>
      <c r="J31" s="201"/>
      <c r="K31" s="201"/>
    </row>
    <row r="32" spans="1:21" x14ac:dyDescent="0.25">
      <c r="F32" s="11"/>
      <c r="G32" s="11"/>
      <c r="H32" s="11"/>
      <c r="I32" s="11"/>
      <c r="J32" s="11"/>
      <c r="K32" s="11"/>
    </row>
    <row r="34" spans="1:21" x14ac:dyDescent="0.25"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</row>
    <row r="35" spans="1:21" hidden="1" x14ac:dyDescent="0.25"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idden="1" x14ac:dyDescent="0.25">
      <c r="A36" s="17" t="s">
        <v>24</v>
      </c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</row>
    <row r="37" spans="1:21" hidden="1" x14ac:dyDescent="0.25">
      <c r="A37" s="17" t="s">
        <v>25</v>
      </c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</row>
    <row r="38" spans="1:21" hidden="1" x14ac:dyDescent="0.25">
      <c r="A38" s="17" t="s">
        <v>26</v>
      </c>
      <c r="F38" s="18" t="s">
        <v>27</v>
      </c>
      <c r="G38" s="18"/>
      <c r="H38" s="18"/>
      <c r="I38" s="18"/>
      <c r="J38" s="18"/>
      <c r="K38" s="18"/>
      <c r="L38" s="18"/>
      <c r="M38" s="19"/>
      <c r="N38" s="18"/>
      <c r="O38" s="18"/>
      <c r="P38" s="18"/>
      <c r="Q38" s="18"/>
      <c r="R38" s="18"/>
      <c r="S38" s="18"/>
      <c r="T38" s="18"/>
      <c r="U38" s="18"/>
    </row>
    <row r="39" spans="1:21" hidden="1" x14ac:dyDescent="0.25">
      <c r="A39" s="17" t="s">
        <v>28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</row>
    <row r="40" spans="1:21" hidden="1" x14ac:dyDescent="0.25">
      <c r="A40" s="17" t="s">
        <v>29</v>
      </c>
      <c r="F40" s="195" t="s">
        <v>27</v>
      </c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</row>
    <row r="41" spans="1:21" hidden="1" x14ac:dyDescent="0.25">
      <c r="A41" s="17" t="s">
        <v>30</v>
      </c>
    </row>
    <row r="42" spans="1:21" hidden="1" x14ac:dyDescent="0.25">
      <c r="A42" s="17" t="s">
        <v>31</v>
      </c>
    </row>
    <row r="43" spans="1:21" hidden="1" x14ac:dyDescent="0.25">
      <c r="A43" s="17" t="s">
        <v>32</v>
      </c>
    </row>
    <row r="44" spans="1:21" hidden="1" x14ac:dyDescent="0.25">
      <c r="A44" s="17" t="s">
        <v>33</v>
      </c>
    </row>
    <row r="45" spans="1:21" hidden="1" x14ac:dyDescent="0.25">
      <c r="A45" s="17" t="s">
        <v>34</v>
      </c>
    </row>
    <row r="46" spans="1:21" hidden="1" x14ac:dyDescent="0.25">
      <c r="A46" s="17" t="s">
        <v>35</v>
      </c>
    </row>
    <row r="47" spans="1:21" hidden="1" x14ac:dyDescent="0.25">
      <c r="A47" s="17" t="s">
        <v>36</v>
      </c>
    </row>
    <row r="48" spans="1:21" hidden="1" x14ac:dyDescent="0.25">
      <c r="A48" s="17" t="s">
        <v>37</v>
      </c>
    </row>
    <row r="49" spans="1:1" hidden="1" x14ac:dyDescent="0.25">
      <c r="A49" s="17" t="s">
        <v>38</v>
      </c>
    </row>
    <row r="50" spans="1:1" hidden="1" x14ac:dyDescent="0.25">
      <c r="A50" s="17" t="s">
        <v>39</v>
      </c>
    </row>
    <row r="51" spans="1:1" hidden="1" x14ac:dyDescent="0.25">
      <c r="A51" s="17" t="s">
        <v>40</v>
      </c>
    </row>
    <row r="52" spans="1:1" hidden="1" x14ac:dyDescent="0.25">
      <c r="A52" s="20" t="s">
        <v>41</v>
      </c>
    </row>
    <row r="53" spans="1:1" hidden="1" x14ac:dyDescent="0.25"/>
  </sheetData>
  <mergeCells count="15">
    <mergeCell ref="A14:K14"/>
    <mergeCell ref="A15:K15"/>
    <mergeCell ref="A17:D17"/>
    <mergeCell ref="E17:I17"/>
    <mergeCell ref="H18:J18"/>
    <mergeCell ref="H19:J19"/>
    <mergeCell ref="H20:J20"/>
    <mergeCell ref="A21:D22"/>
    <mergeCell ref="E28:J28"/>
    <mergeCell ref="F31:K31"/>
    <mergeCell ref="F34:U34"/>
    <mergeCell ref="F36:U36"/>
    <mergeCell ref="F37:U37"/>
    <mergeCell ref="F39:U39"/>
    <mergeCell ref="F40:U40"/>
  </mergeCells>
  <pageMargins left="0.70866141732283472" right="0.70866141732283472" top="0.74803149606299213" bottom="0.15748031496062992" header="0.31496062992125984" footer="0.31496062992125984"/>
  <pageSetup paperSize="9" scale="87" firstPageNumber="3" orientation="landscape" useFirstPageNumber="1" r:id="rId1"/>
  <headerFooter>
    <oddHeader>&amp;L
&amp;C&amp;"Times New Roman,обычный"&amp;10&amp;P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42"/>
  <sheetViews>
    <sheetView view="pageBreakPreview" topLeftCell="A16" zoomScale="85" zoomScaleNormal="85" zoomScaleSheetLayoutView="85" workbookViewId="0">
      <selection activeCell="I29" sqref="I29"/>
    </sheetView>
  </sheetViews>
  <sheetFormatPr defaultColWidth="10.7109375" defaultRowHeight="15" x14ac:dyDescent="0.25"/>
  <cols>
    <col min="1" max="1" width="13.7109375" style="34" customWidth="1"/>
    <col min="2" max="3" width="11.140625" style="34" customWidth="1"/>
    <col min="4" max="5" width="11" style="34" customWidth="1"/>
    <col min="6" max="6" width="11.140625" style="34" customWidth="1"/>
    <col min="7" max="7" width="12" style="34" customWidth="1"/>
    <col min="8" max="8" width="10.42578125" style="34" customWidth="1"/>
    <col min="9" max="9" width="8.5703125" style="34" customWidth="1"/>
    <col min="10" max="10" width="32.7109375" style="34" customWidth="1"/>
    <col min="11" max="11" width="9.42578125" style="34" customWidth="1"/>
    <col min="12" max="12" width="8.28515625" style="34" customWidth="1"/>
    <col min="13" max="13" width="9.140625" style="34" customWidth="1"/>
    <col min="14" max="14" width="9.28515625" style="34" customWidth="1"/>
    <col min="15" max="15" width="9.42578125" style="34" customWidth="1"/>
    <col min="16" max="16" width="8.7109375" style="34" customWidth="1"/>
    <col min="17" max="17" width="9.140625" style="34" customWidth="1"/>
    <col min="18" max="18" width="10.140625" style="34" customWidth="1"/>
    <col min="19" max="20" width="10.7109375" style="34"/>
    <col min="21" max="21" width="26.140625" style="34" customWidth="1"/>
    <col min="22" max="265" width="10.7109375" style="34"/>
    <col min="266" max="266" width="19.140625" style="34" customWidth="1"/>
    <col min="267" max="521" width="10.7109375" style="34"/>
    <col min="522" max="522" width="19.140625" style="34" customWidth="1"/>
    <col min="523" max="777" width="10.7109375" style="34"/>
    <col min="778" max="778" width="19.140625" style="34" customWidth="1"/>
    <col min="779" max="1033" width="10.7109375" style="34"/>
    <col min="1034" max="1034" width="19.140625" style="34" customWidth="1"/>
    <col min="1035" max="1289" width="10.7109375" style="34"/>
    <col min="1290" max="1290" width="19.140625" style="34" customWidth="1"/>
    <col min="1291" max="1545" width="10.7109375" style="34"/>
    <col min="1546" max="1546" width="19.140625" style="34" customWidth="1"/>
    <col min="1547" max="1801" width="10.7109375" style="34"/>
    <col min="1802" max="1802" width="19.140625" style="34" customWidth="1"/>
    <col min="1803" max="2057" width="10.7109375" style="34"/>
    <col min="2058" max="2058" width="19.140625" style="34" customWidth="1"/>
    <col min="2059" max="2313" width="10.7109375" style="34"/>
    <col min="2314" max="2314" width="19.140625" style="34" customWidth="1"/>
    <col min="2315" max="2569" width="10.7109375" style="34"/>
    <col min="2570" max="2570" width="19.140625" style="34" customWidth="1"/>
    <col min="2571" max="2825" width="10.7109375" style="34"/>
    <col min="2826" max="2826" width="19.140625" style="34" customWidth="1"/>
    <col min="2827" max="3081" width="10.7109375" style="34"/>
    <col min="3082" max="3082" width="19.140625" style="34" customWidth="1"/>
    <col min="3083" max="3337" width="10.7109375" style="34"/>
    <col min="3338" max="3338" width="19.140625" style="34" customWidth="1"/>
    <col min="3339" max="3593" width="10.7109375" style="34"/>
    <col min="3594" max="3594" width="19.140625" style="34" customWidth="1"/>
    <col min="3595" max="3849" width="10.7109375" style="34"/>
    <col min="3850" max="3850" width="19.140625" style="34" customWidth="1"/>
    <col min="3851" max="4105" width="10.7109375" style="34"/>
    <col min="4106" max="4106" width="19.140625" style="34" customWidth="1"/>
    <col min="4107" max="4361" width="10.7109375" style="34"/>
    <col min="4362" max="4362" width="19.140625" style="34" customWidth="1"/>
    <col min="4363" max="4617" width="10.7109375" style="34"/>
    <col min="4618" max="4618" width="19.140625" style="34" customWidth="1"/>
    <col min="4619" max="4873" width="10.7109375" style="34"/>
    <col min="4874" max="4874" width="19.140625" style="34" customWidth="1"/>
    <col min="4875" max="5129" width="10.7109375" style="34"/>
    <col min="5130" max="5130" width="19.140625" style="34" customWidth="1"/>
    <col min="5131" max="5385" width="10.7109375" style="34"/>
    <col min="5386" max="5386" width="19.140625" style="34" customWidth="1"/>
    <col min="5387" max="5641" width="10.7109375" style="34"/>
    <col min="5642" max="5642" width="19.140625" style="34" customWidth="1"/>
    <col min="5643" max="5897" width="10.7109375" style="34"/>
    <col min="5898" max="5898" width="19.140625" style="34" customWidth="1"/>
    <col min="5899" max="6153" width="10.7109375" style="34"/>
    <col min="6154" max="6154" width="19.140625" style="34" customWidth="1"/>
    <col min="6155" max="6409" width="10.7109375" style="34"/>
    <col min="6410" max="6410" width="19.140625" style="34" customWidth="1"/>
    <col min="6411" max="6665" width="10.7109375" style="34"/>
    <col min="6666" max="6666" width="19.140625" style="34" customWidth="1"/>
    <col min="6667" max="6921" width="10.7109375" style="34"/>
    <col min="6922" max="6922" width="19.140625" style="34" customWidth="1"/>
    <col min="6923" max="7177" width="10.7109375" style="34"/>
    <col min="7178" max="7178" width="19.140625" style="34" customWidth="1"/>
    <col min="7179" max="7433" width="10.7109375" style="34"/>
    <col min="7434" max="7434" width="19.140625" style="34" customWidth="1"/>
    <col min="7435" max="7689" width="10.7109375" style="34"/>
    <col min="7690" max="7690" width="19.140625" style="34" customWidth="1"/>
    <col min="7691" max="7945" width="10.7109375" style="34"/>
    <col min="7946" max="7946" width="19.140625" style="34" customWidth="1"/>
    <col min="7947" max="8201" width="10.7109375" style="34"/>
    <col min="8202" max="8202" width="19.140625" style="34" customWidth="1"/>
    <col min="8203" max="8457" width="10.7109375" style="34"/>
    <col min="8458" max="8458" width="19.140625" style="34" customWidth="1"/>
    <col min="8459" max="8713" width="10.7109375" style="34"/>
    <col min="8714" max="8714" width="19.140625" style="34" customWidth="1"/>
    <col min="8715" max="8969" width="10.7109375" style="34"/>
    <col min="8970" max="8970" width="19.140625" style="34" customWidth="1"/>
    <col min="8971" max="9225" width="10.7109375" style="34"/>
    <col min="9226" max="9226" width="19.140625" style="34" customWidth="1"/>
    <col min="9227" max="9481" width="10.7109375" style="34"/>
    <col min="9482" max="9482" width="19.140625" style="34" customWidth="1"/>
    <col min="9483" max="9737" width="10.7109375" style="34"/>
    <col min="9738" max="9738" width="19.140625" style="34" customWidth="1"/>
    <col min="9739" max="9993" width="10.7109375" style="34"/>
    <col min="9994" max="9994" width="19.140625" style="34" customWidth="1"/>
    <col min="9995" max="10249" width="10.7109375" style="34"/>
    <col min="10250" max="10250" width="19.140625" style="34" customWidth="1"/>
    <col min="10251" max="10505" width="10.7109375" style="34"/>
    <col min="10506" max="10506" width="19.140625" style="34" customWidth="1"/>
    <col min="10507" max="10761" width="10.7109375" style="34"/>
    <col min="10762" max="10762" width="19.140625" style="34" customWidth="1"/>
    <col min="10763" max="11017" width="10.7109375" style="34"/>
    <col min="11018" max="11018" width="19.140625" style="34" customWidth="1"/>
    <col min="11019" max="11273" width="10.7109375" style="34"/>
    <col min="11274" max="11274" width="19.140625" style="34" customWidth="1"/>
    <col min="11275" max="11529" width="10.7109375" style="34"/>
    <col min="11530" max="11530" width="19.140625" style="34" customWidth="1"/>
    <col min="11531" max="11785" width="10.7109375" style="34"/>
    <col min="11786" max="11786" width="19.140625" style="34" customWidth="1"/>
    <col min="11787" max="12041" width="10.7109375" style="34"/>
    <col min="12042" max="12042" width="19.140625" style="34" customWidth="1"/>
    <col min="12043" max="12297" width="10.7109375" style="34"/>
    <col min="12298" max="12298" width="19.140625" style="34" customWidth="1"/>
    <col min="12299" max="12553" width="10.7109375" style="34"/>
    <col min="12554" max="12554" width="19.140625" style="34" customWidth="1"/>
    <col min="12555" max="12809" width="10.7109375" style="34"/>
    <col min="12810" max="12810" width="19.140625" style="34" customWidth="1"/>
    <col min="12811" max="13065" width="10.7109375" style="34"/>
    <col min="13066" max="13066" width="19.140625" style="34" customWidth="1"/>
    <col min="13067" max="13321" width="10.7109375" style="34"/>
    <col min="13322" max="13322" width="19.140625" style="34" customWidth="1"/>
    <col min="13323" max="13577" width="10.7109375" style="34"/>
    <col min="13578" max="13578" width="19.140625" style="34" customWidth="1"/>
    <col min="13579" max="13833" width="10.7109375" style="34"/>
    <col min="13834" max="13834" width="19.140625" style="34" customWidth="1"/>
    <col min="13835" max="14089" width="10.7109375" style="34"/>
    <col min="14090" max="14090" width="19.140625" style="34" customWidth="1"/>
    <col min="14091" max="14345" width="10.7109375" style="34"/>
    <col min="14346" max="14346" width="19.140625" style="34" customWidth="1"/>
    <col min="14347" max="14601" width="10.7109375" style="34"/>
    <col min="14602" max="14602" width="19.140625" style="34" customWidth="1"/>
    <col min="14603" max="14857" width="10.7109375" style="34"/>
    <col min="14858" max="14858" width="19.140625" style="34" customWidth="1"/>
    <col min="14859" max="15113" width="10.7109375" style="34"/>
    <col min="15114" max="15114" width="19.140625" style="34" customWidth="1"/>
    <col min="15115" max="15369" width="10.7109375" style="34"/>
    <col min="15370" max="15370" width="19.140625" style="34" customWidth="1"/>
    <col min="15371" max="15625" width="10.7109375" style="34"/>
    <col min="15626" max="15626" width="19.140625" style="34" customWidth="1"/>
    <col min="15627" max="15881" width="10.7109375" style="34"/>
    <col min="15882" max="15882" width="19.140625" style="34" customWidth="1"/>
    <col min="15883" max="16137" width="10.7109375" style="34"/>
    <col min="16138" max="16138" width="19.140625" style="34" customWidth="1"/>
    <col min="16139" max="16384" width="10.7109375" style="34"/>
  </cols>
  <sheetData>
    <row r="1" spans="1:18" x14ac:dyDescent="0.25">
      <c r="A1" s="279" t="s">
        <v>143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pans="1:18" x14ac:dyDescent="0.25">
      <c r="G2" s="21" t="s">
        <v>43</v>
      </c>
      <c r="H2" s="28" t="s">
        <v>99</v>
      </c>
    </row>
    <row r="4" spans="1:18" ht="15" customHeight="1" x14ac:dyDescent="0.25">
      <c r="A4" s="313" t="s">
        <v>144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4"/>
      <c r="M4" s="309" t="s">
        <v>145</v>
      </c>
      <c r="N4" s="309"/>
      <c r="O4" s="310"/>
      <c r="P4" s="51"/>
      <c r="Q4" s="51"/>
      <c r="R4" s="52"/>
    </row>
    <row r="5" spans="1:18" ht="33" customHeight="1" x14ac:dyDescent="0.25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6"/>
      <c r="M5" s="309"/>
      <c r="N5" s="309"/>
      <c r="O5" s="311"/>
      <c r="P5" s="51"/>
      <c r="Q5" s="51"/>
      <c r="R5" s="52"/>
    </row>
    <row r="6" spans="1:18" ht="15" customHeight="1" x14ac:dyDescent="0.25">
      <c r="A6" s="317" t="s">
        <v>146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8"/>
      <c r="M6" s="309"/>
      <c r="N6" s="309"/>
      <c r="O6" s="311"/>
      <c r="P6" s="51"/>
      <c r="Q6" s="51"/>
      <c r="R6" s="52"/>
    </row>
    <row r="7" spans="1:18" x14ac:dyDescent="0.25">
      <c r="A7" s="319" t="s">
        <v>147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20"/>
      <c r="M7" s="309"/>
      <c r="N7" s="309"/>
      <c r="O7" s="311"/>
      <c r="P7" s="51"/>
      <c r="Q7" s="51"/>
      <c r="R7" s="52"/>
    </row>
    <row r="8" spans="1:18" ht="41.25" customHeight="1" x14ac:dyDescent="0.25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2"/>
      <c r="M8" s="309"/>
      <c r="N8" s="309"/>
      <c r="O8" s="311"/>
      <c r="P8" s="51"/>
      <c r="Q8" s="51"/>
      <c r="R8" s="52"/>
    </row>
    <row r="9" spans="1:18" x14ac:dyDescent="0.25">
      <c r="A9" s="279"/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309"/>
      <c r="N9" s="309"/>
      <c r="O9" s="312"/>
      <c r="P9" s="51"/>
      <c r="Q9" s="51"/>
      <c r="R9" s="52"/>
    </row>
    <row r="10" spans="1:18" x14ac:dyDescent="0.25">
      <c r="A10" s="34" t="s">
        <v>148</v>
      </c>
    </row>
    <row r="11" spans="1:18" x14ac:dyDescent="0.25">
      <c r="A11" s="34" t="s">
        <v>149</v>
      </c>
    </row>
    <row r="13" spans="1:18" s="22" customFormat="1" ht="24.75" customHeight="1" x14ac:dyDescent="0.2">
      <c r="A13" s="291" t="s">
        <v>51</v>
      </c>
      <c r="B13" s="291"/>
      <c r="C13" s="291" t="s">
        <v>150</v>
      </c>
      <c r="D13" s="291"/>
      <c r="E13" s="291"/>
      <c r="F13" s="291" t="s">
        <v>151</v>
      </c>
      <c r="G13" s="291"/>
      <c r="H13" s="291" t="s">
        <v>152</v>
      </c>
      <c r="I13" s="291"/>
      <c r="J13" s="291"/>
      <c r="K13" s="291" t="s">
        <v>153</v>
      </c>
      <c r="L13" s="291"/>
      <c r="M13" s="291"/>
      <c r="N13" s="280" t="s">
        <v>154</v>
      </c>
      <c r="O13" s="280"/>
    </row>
    <row r="14" spans="1:18" s="22" customFormat="1" ht="12" customHeight="1" x14ac:dyDescent="0.2">
      <c r="A14" s="291"/>
      <c r="B14" s="291"/>
      <c r="C14" s="281" t="s">
        <v>155</v>
      </c>
      <c r="D14" s="281" t="s">
        <v>155</v>
      </c>
      <c r="E14" s="281" t="s">
        <v>155</v>
      </c>
      <c r="F14" s="281" t="s">
        <v>155</v>
      </c>
      <c r="G14" s="281" t="s">
        <v>155</v>
      </c>
      <c r="H14" s="291" t="s">
        <v>58</v>
      </c>
      <c r="I14" s="291" t="s">
        <v>59</v>
      </c>
      <c r="J14" s="291"/>
      <c r="K14" s="287" t="s">
        <v>164</v>
      </c>
      <c r="L14" s="287" t="s">
        <v>165</v>
      </c>
      <c r="M14" s="287" t="s">
        <v>166</v>
      </c>
      <c r="N14" s="284" t="s">
        <v>60</v>
      </c>
      <c r="O14" s="280" t="s">
        <v>61</v>
      </c>
    </row>
    <row r="15" spans="1:18" s="22" customFormat="1" ht="12" x14ac:dyDescent="0.2">
      <c r="A15" s="291"/>
      <c r="B15" s="291"/>
      <c r="C15" s="282"/>
      <c r="D15" s="282"/>
      <c r="E15" s="282"/>
      <c r="F15" s="282"/>
      <c r="G15" s="282"/>
      <c r="H15" s="291"/>
      <c r="I15" s="291" t="s">
        <v>62</v>
      </c>
      <c r="J15" s="291" t="s">
        <v>63</v>
      </c>
      <c r="K15" s="288"/>
      <c r="L15" s="288" t="s">
        <v>64</v>
      </c>
      <c r="M15" s="288"/>
      <c r="N15" s="285"/>
      <c r="O15" s="280"/>
    </row>
    <row r="16" spans="1:18" s="22" customFormat="1" ht="30" customHeight="1" x14ac:dyDescent="0.2">
      <c r="A16" s="291"/>
      <c r="B16" s="291"/>
      <c r="C16" s="283"/>
      <c r="D16" s="283"/>
      <c r="E16" s="283"/>
      <c r="F16" s="283"/>
      <c r="G16" s="283"/>
      <c r="H16" s="291"/>
      <c r="I16" s="291"/>
      <c r="J16" s="291"/>
      <c r="K16" s="289"/>
      <c r="L16" s="289"/>
      <c r="M16" s="289"/>
      <c r="N16" s="286"/>
      <c r="O16" s="280"/>
    </row>
    <row r="17" spans="1:23" s="39" customFormat="1" ht="12" x14ac:dyDescent="0.25">
      <c r="A17" s="292">
        <v>1</v>
      </c>
      <c r="B17" s="292"/>
      <c r="C17" s="42">
        <v>2</v>
      </c>
      <c r="D17" s="42">
        <v>3</v>
      </c>
      <c r="E17" s="42">
        <v>4</v>
      </c>
      <c r="F17" s="42">
        <v>5</v>
      </c>
      <c r="G17" s="42">
        <v>6</v>
      </c>
      <c r="H17" s="42">
        <v>7</v>
      </c>
      <c r="I17" s="42">
        <v>8</v>
      </c>
      <c r="J17" s="42">
        <v>9</v>
      </c>
      <c r="K17" s="42">
        <v>10</v>
      </c>
      <c r="L17" s="42">
        <v>11</v>
      </c>
      <c r="M17" s="42">
        <v>12</v>
      </c>
      <c r="N17" s="42">
        <v>13</v>
      </c>
      <c r="O17" s="42">
        <v>14</v>
      </c>
    </row>
    <row r="18" spans="1:23" s="22" customFormat="1" ht="12" x14ac:dyDescent="0.2">
      <c r="A18" s="290"/>
      <c r="B18" s="290"/>
      <c r="C18" s="38"/>
      <c r="D18" s="38"/>
      <c r="E18" s="38"/>
      <c r="F18" s="37"/>
      <c r="G18" s="23"/>
      <c r="H18" s="23"/>
      <c r="I18" s="24"/>
      <c r="J18" s="24"/>
      <c r="K18" s="37"/>
      <c r="L18" s="35"/>
      <c r="M18" s="38"/>
      <c r="N18" s="38"/>
      <c r="O18" s="38"/>
    </row>
    <row r="19" spans="1:23" s="22" customFormat="1" ht="12" x14ac:dyDescent="0.2">
      <c r="A19" s="290"/>
      <c r="B19" s="290"/>
      <c r="C19" s="38"/>
      <c r="D19" s="38"/>
      <c r="E19" s="38"/>
      <c r="F19" s="38"/>
      <c r="G19" s="23"/>
      <c r="H19" s="23"/>
      <c r="I19" s="24"/>
      <c r="J19" s="24"/>
      <c r="K19" s="37"/>
      <c r="L19" s="35"/>
      <c r="M19" s="38"/>
      <c r="N19" s="38"/>
      <c r="O19" s="38"/>
    </row>
    <row r="20" spans="1:23" s="22" customFormat="1" ht="12" x14ac:dyDescent="0.2">
      <c r="A20" s="290"/>
      <c r="B20" s="290"/>
      <c r="C20" s="38"/>
      <c r="D20" s="38"/>
      <c r="E20" s="38"/>
      <c r="F20" s="38"/>
      <c r="G20" s="23"/>
      <c r="H20" s="23"/>
      <c r="I20" s="24"/>
      <c r="J20" s="24"/>
      <c r="K20" s="37"/>
      <c r="L20" s="35"/>
      <c r="M20" s="38"/>
      <c r="N20" s="38"/>
      <c r="O20" s="38"/>
    </row>
    <row r="22" spans="1:23" x14ac:dyDescent="0.25">
      <c r="A22" s="34" t="s">
        <v>156</v>
      </c>
    </row>
    <row r="24" spans="1:23" s="25" customFormat="1" ht="55.5" customHeight="1" x14ac:dyDescent="0.2">
      <c r="A24" s="291" t="s">
        <v>51</v>
      </c>
      <c r="B24" s="291" t="s">
        <v>150</v>
      </c>
      <c r="C24" s="291"/>
      <c r="D24" s="291"/>
      <c r="E24" s="291" t="s">
        <v>167</v>
      </c>
      <c r="F24" s="291"/>
      <c r="G24" s="291" t="s">
        <v>157</v>
      </c>
      <c r="H24" s="291"/>
      <c r="I24" s="291"/>
      <c r="J24" s="291"/>
      <c r="K24" s="291" t="s">
        <v>158</v>
      </c>
      <c r="L24" s="291"/>
      <c r="M24" s="291"/>
      <c r="N24" s="280" t="s">
        <v>159</v>
      </c>
      <c r="O24" s="280"/>
      <c r="P24" s="53"/>
      <c r="Q24" s="54"/>
      <c r="R24" s="54"/>
    </row>
    <row r="25" spans="1:23" s="25" customFormat="1" ht="11.25" customHeight="1" x14ac:dyDescent="0.2">
      <c r="A25" s="291"/>
      <c r="B25" s="305" t="s">
        <v>70</v>
      </c>
      <c r="C25" s="305" t="s">
        <v>71</v>
      </c>
      <c r="D25" s="305" t="s">
        <v>72</v>
      </c>
      <c r="E25" s="305" t="s">
        <v>73</v>
      </c>
      <c r="F25" s="305" t="s">
        <v>74</v>
      </c>
      <c r="G25" s="291" t="s">
        <v>58</v>
      </c>
      <c r="H25" s="291" t="s">
        <v>59</v>
      </c>
      <c r="I25" s="291"/>
      <c r="J25" s="291" t="s">
        <v>160</v>
      </c>
      <c r="K25" s="287" t="s">
        <v>164</v>
      </c>
      <c r="L25" s="287" t="s">
        <v>165</v>
      </c>
      <c r="M25" s="287" t="s">
        <v>166</v>
      </c>
      <c r="N25" s="293" t="s">
        <v>60</v>
      </c>
      <c r="O25" s="280" t="s">
        <v>61</v>
      </c>
      <c r="P25" s="55"/>
      <c r="Q25" s="56"/>
      <c r="R25" s="54"/>
    </row>
    <row r="26" spans="1:23" s="25" customFormat="1" ht="11.25" customHeight="1" x14ac:dyDescent="0.2">
      <c r="A26" s="291"/>
      <c r="B26" s="306"/>
      <c r="C26" s="306"/>
      <c r="D26" s="306"/>
      <c r="E26" s="306"/>
      <c r="F26" s="306"/>
      <c r="G26" s="291"/>
      <c r="H26" s="291" t="s">
        <v>75</v>
      </c>
      <c r="I26" s="291" t="s">
        <v>63</v>
      </c>
      <c r="J26" s="291"/>
      <c r="K26" s="288"/>
      <c r="L26" s="288" t="s">
        <v>64</v>
      </c>
      <c r="M26" s="288"/>
      <c r="N26" s="293"/>
      <c r="O26" s="280"/>
      <c r="P26" s="55"/>
      <c r="Q26" s="56"/>
      <c r="R26" s="54"/>
    </row>
    <row r="27" spans="1:23" s="25" customFormat="1" ht="36.75" customHeight="1" x14ac:dyDescent="0.2">
      <c r="A27" s="291"/>
      <c r="B27" s="307"/>
      <c r="C27" s="307"/>
      <c r="D27" s="307"/>
      <c r="E27" s="307"/>
      <c r="F27" s="307"/>
      <c r="G27" s="291"/>
      <c r="H27" s="291"/>
      <c r="I27" s="291"/>
      <c r="J27" s="291"/>
      <c r="K27" s="289"/>
      <c r="L27" s="289"/>
      <c r="M27" s="289"/>
      <c r="N27" s="293"/>
      <c r="O27" s="280"/>
      <c r="P27" s="55"/>
      <c r="Q27" s="56"/>
      <c r="R27" s="54"/>
    </row>
    <row r="28" spans="1:23" s="26" customFormat="1" ht="11.25" x14ac:dyDescent="0.25">
      <c r="A28" s="27">
        <v>1</v>
      </c>
      <c r="B28" s="27">
        <v>2</v>
      </c>
      <c r="C28" s="27">
        <v>3</v>
      </c>
      <c r="D28" s="27">
        <v>4</v>
      </c>
      <c r="E28" s="27">
        <v>5</v>
      </c>
      <c r="F28" s="27">
        <v>6</v>
      </c>
      <c r="G28" s="27">
        <v>7</v>
      </c>
      <c r="H28" s="27">
        <v>8</v>
      </c>
      <c r="I28" s="27">
        <v>9</v>
      </c>
      <c r="J28" s="27">
        <v>10</v>
      </c>
      <c r="K28" s="27">
        <v>11</v>
      </c>
      <c r="L28" s="27">
        <v>12</v>
      </c>
      <c r="M28" s="27">
        <v>13</v>
      </c>
      <c r="N28" s="27">
        <v>14</v>
      </c>
      <c r="O28" s="27">
        <v>15</v>
      </c>
      <c r="P28" s="57"/>
      <c r="Q28" s="57"/>
      <c r="R28" s="57"/>
    </row>
    <row r="29" spans="1:23" s="25" customFormat="1" ht="30" customHeight="1" x14ac:dyDescent="0.2">
      <c r="A29" s="43"/>
      <c r="B29" s="36"/>
      <c r="C29" s="36"/>
      <c r="D29" s="36"/>
      <c r="E29" s="44"/>
      <c r="F29" s="36"/>
      <c r="G29" s="36"/>
      <c r="H29" s="36"/>
      <c r="I29" s="45"/>
      <c r="J29" s="32"/>
      <c r="K29" s="32"/>
      <c r="L29" s="32"/>
      <c r="M29" s="32"/>
      <c r="N29" s="46"/>
      <c r="O29" s="36"/>
      <c r="P29" s="58"/>
      <c r="Q29" s="59"/>
      <c r="R29" s="58"/>
      <c r="S29" s="47"/>
      <c r="T29" s="48"/>
      <c r="U29" s="49"/>
      <c r="V29" s="49"/>
      <c r="W29" s="50"/>
    </row>
    <row r="31" spans="1:23" x14ac:dyDescent="0.25">
      <c r="A31" s="31" t="s">
        <v>77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40"/>
    </row>
    <row r="32" spans="1:23" ht="15.75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41"/>
    </row>
    <row r="33" spans="1:16" x14ac:dyDescent="0.25">
      <c r="A33" s="301" t="s">
        <v>78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2"/>
      <c r="P33" s="60"/>
    </row>
    <row r="34" spans="1:16" ht="15" customHeight="1" x14ac:dyDescent="0.25">
      <c r="A34" s="295" t="s">
        <v>79</v>
      </c>
      <c r="B34" s="295"/>
      <c r="C34" s="295"/>
      <c r="D34" s="295"/>
      <c r="E34" s="295" t="s">
        <v>80</v>
      </c>
      <c r="F34" s="295"/>
      <c r="G34" s="295" t="s">
        <v>81</v>
      </c>
      <c r="H34" s="295"/>
      <c r="I34" s="295" t="s">
        <v>82</v>
      </c>
      <c r="J34" s="295"/>
      <c r="K34" s="295"/>
      <c r="L34" s="295" t="s">
        <v>75</v>
      </c>
      <c r="M34" s="295"/>
      <c r="N34" s="295"/>
      <c r="O34" s="304"/>
      <c r="P34" s="61"/>
    </row>
    <row r="35" spans="1:16" x14ac:dyDescent="0.25">
      <c r="A35" s="297">
        <v>1</v>
      </c>
      <c r="B35" s="297"/>
      <c r="C35" s="297"/>
      <c r="D35" s="297"/>
      <c r="E35" s="297">
        <v>2</v>
      </c>
      <c r="F35" s="297"/>
      <c r="G35" s="296" t="s">
        <v>83</v>
      </c>
      <c r="H35" s="296"/>
      <c r="I35" s="296" t="s">
        <v>84</v>
      </c>
      <c r="J35" s="296"/>
      <c r="K35" s="296"/>
      <c r="L35" s="297">
        <v>5</v>
      </c>
      <c r="M35" s="297"/>
      <c r="N35" s="297"/>
      <c r="O35" s="298"/>
      <c r="P35" s="62"/>
    </row>
    <row r="36" spans="1:16" x14ac:dyDescent="0.25">
      <c r="A36" s="308"/>
      <c r="B36" s="308"/>
      <c r="C36" s="308"/>
      <c r="D36" s="308"/>
      <c r="E36" s="308"/>
      <c r="F36" s="308"/>
      <c r="G36" s="303"/>
      <c r="H36" s="303"/>
      <c r="I36" s="303"/>
      <c r="J36" s="303"/>
      <c r="K36" s="303"/>
      <c r="L36" s="299"/>
      <c r="M36" s="299"/>
      <c r="N36" s="299"/>
      <c r="O36" s="300"/>
      <c r="P36" s="63"/>
    </row>
    <row r="37" spans="1:16" x14ac:dyDescent="0.25">
      <c r="A37" s="33"/>
      <c r="B37" s="33"/>
      <c r="C37" s="33"/>
      <c r="D37" s="33"/>
      <c r="E37" s="33"/>
      <c r="F37" s="33"/>
      <c r="G37" s="30"/>
      <c r="H37" s="30"/>
      <c r="I37" s="30"/>
      <c r="J37" s="30"/>
      <c r="K37" s="30"/>
      <c r="L37" s="33"/>
      <c r="M37" s="33"/>
      <c r="N37" s="33"/>
      <c r="O37" s="33"/>
      <c r="P37" s="33"/>
    </row>
    <row r="38" spans="1:16" ht="15.75" x14ac:dyDescent="0.25">
      <c r="A38" s="31" t="s">
        <v>140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ht="15.75" x14ac:dyDescent="0.25">
      <c r="A39" s="31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ht="15.75" x14ac:dyDescent="0.25">
      <c r="A40" s="294" t="s">
        <v>141</v>
      </c>
      <c r="B40" s="294"/>
      <c r="C40" s="294"/>
      <c r="D40" s="294"/>
      <c r="E40" s="294" t="s">
        <v>142</v>
      </c>
      <c r="F40" s="294"/>
      <c r="G40" s="294"/>
      <c r="H40" s="294"/>
      <c r="I40" s="29"/>
      <c r="J40" s="29"/>
      <c r="K40" s="29"/>
      <c r="L40" s="29"/>
      <c r="M40" s="29"/>
      <c r="N40" s="29"/>
      <c r="O40" s="29"/>
      <c r="P40" s="29"/>
    </row>
    <row r="41" spans="1:16" ht="15.75" x14ac:dyDescent="0.25">
      <c r="A41" s="294">
        <v>1</v>
      </c>
      <c r="B41" s="294"/>
      <c r="C41" s="294"/>
      <c r="D41" s="294"/>
      <c r="E41" s="294">
        <v>2</v>
      </c>
      <c r="F41" s="294"/>
      <c r="G41" s="294"/>
      <c r="H41" s="294"/>
      <c r="I41" s="29"/>
      <c r="J41" s="29"/>
      <c r="K41" s="29"/>
      <c r="L41" s="29"/>
      <c r="M41" s="29"/>
      <c r="N41" s="29"/>
      <c r="O41" s="29"/>
      <c r="P41" s="29"/>
    </row>
    <row r="42" spans="1:16" ht="15.75" x14ac:dyDescent="0.25">
      <c r="A42" s="294"/>
      <c r="B42" s="294"/>
      <c r="C42" s="294"/>
      <c r="D42" s="294"/>
      <c r="E42" s="294"/>
      <c r="F42" s="294"/>
      <c r="G42" s="294"/>
      <c r="H42" s="294"/>
      <c r="I42" s="29"/>
      <c r="J42" s="29"/>
      <c r="K42" s="29"/>
      <c r="L42" s="29"/>
      <c r="M42" s="29"/>
      <c r="N42" s="29"/>
      <c r="O42" s="29"/>
      <c r="P42" s="29"/>
    </row>
  </sheetData>
  <mergeCells count="76">
    <mergeCell ref="N24:O24"/>
    <mergeCell ref="M4:N9"/>
    <mergeCell ref="O4:O9"/>
    <mergeCell ref="A4:L4"/>
    <mergeCell ref="A5:L5"/>
    <mergeCell ref="A6:L6"/>
    <mergeCell ref="A7:L7"/>
    <mergeCell ref="A8:L8"/>
    <mergeCell ref="K24:M24"/>
    <mergeCell ref="L14:L16"/>
    <mergeCell ref="M14:M16"/>
    <mergeCell ref="A42:D42"/>
    <mergeCell ref="E42:H42"/>
    <mergeCell ref="B25:B27"/>
    <mergeCell ref="C25:C27"/>
    <mergeCell ref="D25:D27"/>
    <mergeCell ref="E25:E27"/>
    <mergeCell ref="F25:F27"/>
    <mergeCell ref="A36:D36"/>
    <mergeCell ref="E36:F36"/>
    <mergeCell ref="G36:H36"/>
    <mergeCell ref="A40:D40"/>
    <mergeCell ref="E40:H40"/>
    <mergeCell ref="A34:D34"/>
    <mergeCell ref="E34:F34"/>
    <mergeCell ref="A35:D35"/>
    <mergeCell ref="E35:F35"/>
    <mergeCell ref="N25:N27"/>
    <mergeCell ref="O25:O27"/>
    <mergeCell ref="A41:D41"/>
    <mergeCell ref="E41:H41"/>
    <mergeCell ref="G34:H34"/>
    <mergeCell ref="G35:H35"/>
    <mergeCell ref="H26:H27"/>
    <mergeCell ref="L35:O35"/>
    <mergeCell ref="L36:O36"/>
    <mergeCell ref="A33:O33"/>
    <mergeCell ref="I36:K36"/>
    <mergeCell ref="I34:K34"/>
    <mergeCell ref="I35:K35"/>
    <mergeCell ref="L34:O34"/>
    <mergeCell ref="I26:I27"/>
    <mergeCell ref="G25:G27"/>
    <mergeCell ref="H25:I25"/>
    <mergeCell ref="A19:B19"/>
    <mergeCell ref="A20:B20"/>
    <mergeCell ref="A24:A27"/>
    <mergeCell ref="B24:D24"/>
    <mergeCell ref="E24:F24"/>
    <mergeCell ref="G24:J24"/>
    <mergeCell ref="J25:J27"/>
    <mergeCell ref="K25:K27"/>
    <mergeCell ref="L25:L27"/>
    <mergeCell ref="M25:M27"/>
    <mergeCell ref="A18:B18"/>
    <mergeCell ref="G14:G16"/>
    <mergeCell ref="H14:H16"/>
    <mergeCell ref="I14:J14"/>
    <mergeCell ref="K14:K16"/>
    <mergeCell ref="A13:B16"/>
    <mergeCell ref="C13:E13"/>
    <mergeCell ref="F13:G13"/>
    <mergeCell ref="H13:J13"/>
    <mergeCell ref="K13:M13"/>
    <mergeCell ref="I15:I16"/>
    <mergeCell ref="J15:J16"/>
    <mergeCell ref="A17:B17"/>
    <mergeCell ref="A1:O1"/>
    <mergeCell ref="A9:L9"/>
    <mergeCell ref="N13:O13"/>
    <mergeCell ref="C14:C16"/>
    <mergeCell ref="D14:D16"/>
    <mergeCell ref="E14:E16"/>
    <mergeCell ref="F14:F16"/>
    <mergeCell ref="N14:N16"/>
    <mergeCell ref="O14:O16"/>
  </mergeCells>
  <pageMargins left="0.70866141732283472" right="0.70866141732283472" top="0.74803149606299213" bottom="0.74803149606299213" header="0.31496062992125984" footer="0.31496062992125984"/>
  <pageSetup paperSize="9" scale="67" firstPageNumber="20" orientation="landscape" useFirstPageNumber="1" r:id="rId1"/>
  <headerFooter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topLeftCell="A4" zoomScale="70" zoomScaleNormal="100" zoomScaleSheetLayoutView="70" workbookViewId="0">
      <selection activeCell="E9" sqref="E9:G9"/>
    </sheetView>
  </sheetViews>
  <sheetFormatPr defaultRowHeight="15" x14ac:dyDescent="0.25"/>
  <cols>
    <col min="1" max="1" width="24.5703125" customWidth="1"/>
    <col min="2" max="2" width="28.140625" customWidth="1"/>
    <col min="3" max="3" width="15.5703125" customWidth="1"/>
    <col min="4" max="4" width="27.85546875" customWidth="1"/>
    <col min="5" max="5" width="12.85546875" customWidth="1"/>
    <col min="6" max="6" width="18.42578125" customWidth="1"/>
    <col min="7" max="7" width="16" customWidth="1"/>
    <col min="8" max="8" width="13.5703125" customWidth="1"/>
    <col min="9" max="9" width="34.140625" customWidth="1"/>
  </cols>
  <sheetData>
    <row r="1" spans="1:11" x14ac:dyDescent="0.25">
      <c r="A1" s="325" t="s">
        <v>103</v>
      </c>
      <c r="B1" s="325"/>
      <c r="C1" s="325"/>
      <c r="D1" s="325"/>
      <c r="E1" s="325"/>
      <c r="F1" s="325"/>
      <c r="G1" s="325"/>
      <c r="H1" s="325"/>
      <c r="I1" s="325"/>
    </row>
    <row r="2" spans="1:11" x14ac:dyDescent="0.25">
      <c r="A2" s="64"/>
      <c r="B2" s="64"/>
      <c r="C2" s="64"/>
      <c r="D2" s="64"/>
      <c r="E2" s="64"/>
      <c r="F2" s="64"/>
      <c r="G2" s="64"/>
      <c r="H2" s="64"/>
      <c r="I2" s="64"/>
    </row>
    <row r="3" spans="1:11" ht="32.25" customHeight="1" x14ac:dyDescent="0.25">
      <c r="A3" s="326" t="s">
        <v>168</v>
      </c>
      <c r="B3" s="326"/>
      <c r="C3" s="328" t="s">
        <v>104</v>
      </c>
      <c r="D3" s="328"/>
      <c r="E3" s="328"/>
      <c r="F3" s="328"/>
      <c r="G3" s="328"/>
      <c r="H3" s="328"/>
      <c r="I3" s="328"/>
    </row>
    <row r="4" spans="1:11" ht="38.25" customHeight="1" x14ac:dyDescent="0.25">
      <c r="A4" s="327" t="s">
        <v>169</v>
      </c>
      <c r="B4" s="327"/>
      <c r="C4" s="336"/>
      <c r="D4" s="336"/>
      <c r="E4" s="336"/>
      <c r="F4" s="336"/>
      <c r="G4" s="336"/>
      <c r="H4" s="336"/>
      <c r="I4" s="336"/>
    </row>
    <row r="5" spans="1:11" ht="30.75" customHeight="1" x14ac:dyDescent="0.25">
      <c r="A5" s="332" t="s">
        <v>170</v>
      </c>
      <c r="B5" s="332"/>
      <c r="C5" s="332"/>
      <c r="D5" s="332"/>
      <c r="E5" s="332"/>
      <c r="F5" s="332"/>
      <c r="G5" s="332"/>
      <c r="H5" s="332"/>
      <c r="I5" s="332"/>
    </row>
    <row r="6" spans="1:11" ht="7.5" customHeight="1" x14ac:dyDescent="0.25">
      <c r="A6" s="65"/>
      <c r="B6" s="65"/>
      <c r="C6" s="65"/>
      <c r="D6" s="65"/>
      <c r="E6" s="65"/>
      <c r="F6" s="65"/>
      <c r="G6" s="65"/>
      <c r="H6" s="65"/>
      <c r="I6" s="65"/>
    </row>
    <row r="7" spans="1:11" ht="95.25" customHeight="1" x14ac:dyDescent="0.25">
      <c r="A7" s="324" t="s">
        <v>105</v>
      </c>
      <c r="B7" s="324"/>
      <c r="C7" s="68" t="s">
        <v>106</v>
      </c>
      <c r="D7" s="66" t="s">
        <v>161</v>
      </c>
      <c r="E7" s="338" t="s">
        <v>162</v>
      </c>
      <c r="F7" s="338"/>
      <c r="G7" s="338"/>
      <c r="H7" s="324" t="s">
        <v>163</v>
      </c>
      <c r="I7" s="324"/>
    </row>
    <row r="8" spans="1:11" x14ac:dyDescent="0.25">
      <c r="A8" s="324">
        <v>1</v>
      </c>
      <c r="B8" s="324"/>
      <c r="C8" s="67">
        <v>2</v>
      </c>
      <c r="D8" s="67">
        <v>3</v>
      </c>
      <c r="E8" s="324">
        <v>4</v>
      </c>
      <c r="F8" s="324"/>
      <c r="G8" s="324"/>
      <c r="H8" s="324">
        <v>5</v>
      </c>
      <c r="I8" s="324"/>
    </row>
    <row r="9" spans="1:11" ht="156" customHeight="1" x14ac:dyDescent="0.25">
      <c r="A9" s="323" t="s">
        <v>107</v>
      </c>
      <c r="B9" s="323"/>
      <c r="C9" s="68" t="s">
        <v>108</v>
      </c>
      <c r="D9" s="68" t="s">
        <v>109</v>
      </c>
      <c r="E9" s="324" t="s">
        <v>173</v>
      </c>
      <c r="F9" s="324"/>
      <c r="G9" s="324"/>
      <c r="H9" s="324" t="s">
        <v>173</v>
      </c>
      <c r="I9" s="324"/>
    </row>
    <row r="10" spans="1:11" ht="45" x14ac:dyDescent="0.25">
      <c r="A10" s="337" t="s">
        <v>110</v>
      </c>
      <c r="B10" s="337"/>
      <c r="C10" s="68" t="s">
        <v>111</v>
      </c>
      <c r="D10" s="66" t="s">
        <v>109</v>
      </c>
      <c r="E10" s="339" t="s">
        <v>139</v>
      </c>
      <c r="F10" s="339"/>
      <c r="G10" s="339"/>
      <c r="H10" s="342" t="s">
        <v>139</v>
      </c>
      <c r="I10" s="342"/>
      <c r="J10" s="69"/>
      <c r="K10" s="71"/>
    </row>
    <row r="11" spans="1:11" ht="45" x14ac:dyDescent="0.25">
      <c r="A11" s="337" t="s">
        <v>112</v>
      </c>
      <c r="B11" s="337"/>
      <c r="C11" s="68" t="s">
        <v>111</v>
      </c>
      <c r="D11" s="66" t="s">
        <v>109</v>
      </c>
      <c r="E11" s="339" t="s">
        <v>139</v>
      </c>
      <c r="F11" s="339"/>
      <c r="G11" s="339"/>
      <c r="H11" s="342" t="s">
        <v>139</v>
      </c>
      <c r="I11" s="342"/>
      <c r="J11" s="69"/>
      <c r="K11" s="71"/>
    </row>
    <row r="12" spans="1:11" ht="45" x14ac:dyDescent="0.25">
      <c r="A12" s="337" t="s">
        <v>113</v>
      </c>
      <c r="B12" s="337"/>
      <c r="C12" s="68" t="s">
        <v>111</v>
      </c>
      <c r="D12" s="66" t="s">
        <v>109</v>
      </c>
      <c r="E12" s="333" t="s">
        <v>139</v>
      </c>
      <c r="F12" s="334"/>
      <c r="G12" s="335"/>
      <c r="H12" s="340" t="s">
        <v>139</v>
      </c>
      <c r="I12" s="341"/>
      <c r="J12" s="70"/>
      <c r="K12" s="71"/>
    </row>
    <row r="13" spans="1:11" x14ac:dyDescent="0.25">
      <c r="A13" s="114"/>
      <c r="B13" s="114"/>
      <c r="C13" s="69"/>
      <c r="D13" s="115"/>
      <c r="E13" s="116"/>
      <c r="F13" s="116"/>
      <c r="G13" s="116"/>
      <c r="H13" s="117"/>
      <c r="I13" s="117"/>
      <c r="J13" s="70"/>
      <c r="K13" s="71"/>
    </row>
    <row r="14" spans="1:11" x14ac:dyDescent="0.25">
      <c r="A14" s="65"/>
      <c r="B14" s="65"/>
      <c r="C14" s="65"/>
      <c r="D14" s="65"/>
      <c r="E14" s="65"/>
      <c r="F14" s="65"/>
      <c r="G14" s="65"/>
      <c r="H14" s="65"/>
      <c r="I14" s="65"/>
    </row>
    <row r="15" spans="1:11" ht="15" customHeight="1" x14ac:dyDescent="0.25">
      <c r="A15" s="332" t="s">
        <v>114</v>
      </c>
      <c r="B15" s="332"/>
      <c r="C15" s="332"/>
      <c r="D15" s="328" t="s">
        <v>115</v>
      </c>
      <c r="E15" s="328"/>
      <c r="F15" s="328"/>
      <c r="G15" s="328"/>
      <c r="H15" s="328"/>
      <c r="I15" s="328"/>
    </row>
    <row r="16" spans="1:11" ht="33" customHeight="1" x14ac:dyDescent="0.25">
      <c r="A16" s="332" t="s">
        <v>116</v>
      </c>
      <c r="B16" s="332"/>
      <c r="C16" s="332"/>
      <c r="D16" s="336" t="s">
        <v>172</v>
      </c>
      <c r="E16" s="336"/>
      <c r="F16" s="336"/>
      <c r="G16" s="336"/>
      <c r="H16" s="336"/>
      <c r="I16" s="336"/>
    </row>
    <row r="17" spans="1:9" ht="38.25" customHeight="1" x14ac:dyDescent="0.25">
      <c r="A17" s="332" t="s">
        <v>117</v>
      </c>
      <c r="B17" s="332"/>
      <c r="C17" s="332"/>
      <c r="D17" s="336" t="s">
        <v>175</v>
      </c>
      <c r="E17" s="336"/>
      <c r="F17" s="336"/>
      <c r="G17" s="336"/>
      <c r="H17" s="336"/>
      <c r="I17" s="336"/>
    </row>
    <row r="18" spans="1:9" ht="30" customHeight="1" x14ac:dyDescent="0.25">
      <c r="A18" s="332" t="s">
        <v>118</v>
      </c>
      <c r="B18" s="332"/>
      <c r="C18" s="332"/>
      <c r="D18" s="336" t="s">
        <v>174</v>
      </c>
      <c r="E18" s="336"/>
      <c r="F18" s="336"/>
      <c r="G18" s="336"/>
      <c r="H18" s="336"/>
      <c r="I18" s="336"/>
    </row>
    <row r="19" spans="1:9" ht="30" customHeight="1" x14ac:dyDescent="0.25">
      <c r="A19" s="332" t="s">
        <v>119</v>
      </c>
      <c r="B19" s="332"/>
      <c r="C19" s="332"/>
      <c r="D19" s="336" t="s">
        <v>120</v>
      </c>
      <c r="E19" s="336"/>
      <c r="F19" s="336"/>
      <c r="G19" s="336"/>
      <c r="H19" s="336"/>
      <c r="I19" s="336"/>
    </row>
    <row r="20" spans="1:9" ht="64.5" customHeight="1" x14ac:dyDescent="0.25">
      <c r="A20" s="332" t="s">
        <v>121</v>
      </c>
      <c r="B20" s="332"/>
      <c r="C20" s="332"/>
      <c r="D20" s="336" t="s">
        <v>293</v>
      </c>
      <c r="E20" s="336"/>
      <c r="F20" s="336"/>
      <c r="G20" s="336"/>
      <c r="H20" s="336"/>
      <c r="I20" s="336"/>
    </row>
    <row r="21" spans="1:9" ht="99" customHeight="1" x14ac:dyDescent="0.25">
      <c r="A21" s="332" t="s">
        <v>171</v>
      </c>
      <c r="B21" s="332"/>
      <c r="C21" s="332"/>
      <c r="D21" s="332"/>
      <c r="E21" s="332"/>
      <c r="F21" s="332"/>
      <c r="G21" s="332"/>
      <c r="H21" s="332"/>
      <c r="I21" s="332"/>
    </row>
    <row r="22" spans="1:9" ht="30" customHeight="1" x14ac:dyDescent="0.25">
      <c r="A22" s="328"/>
      <c r="B22" s="328"/>
      <c r="C22" s="328"/>
      <c r="D22" s="328"/>
      <c r="E22" s="328"/>
      <c r="F22" s="328"/>
      <c r="G22" s="328"/>
      <c r="H22" s="328"/>
      <c r="I22" s="328"/>
    </row>
    <row r="23" spans="1:9" ht="52.5" customHeight="1" x14ac:dyDescent="0.25">
      <c r="A23" s="329" t="s">
        <v>122</v>
      </c>
      <c r="B23" s="329" t="s">
        <v>123</v>
      </c>
      <c r="C23" s="333" t="s">
        <v>124</v>
      </c>
      <c r="D23" s="334"/>
      <c r="E23" s="335"/>
      <c r="F23" s="329" t="s">
        <v>125</v>
      </c>
      <c r="G23" s="329" t="s">
        <v>126</v>
      </c>
      <c r="H23" s="329" t="s">
        <v>127</v>
      </c>
      <c r="I23" s="329" t="s">
        <v>128</v>
      </c>
    </row>
    <row r="24" spans="1:9" x14ac:dyDescent="0.25">
      <c r="A24" s="331"/>
      <c r="B24" s="331"/>
      <c r="C24" s="329" t="s">
        <v>58</v>
      </c>
      <c r="D24" s="333" t="s">
        <v>59</v>
      </c>
      <c r="E24" s="335"/>
      <c r="F24" s="331"/>
      <c r="G24" s="331"/>
      <c r="H24" s="331"/>
      <c r="I24" s="331"/>
    </row>
    <row r="25" spans="1:9" ht="28.5" customHeight="1" x14ac:dyDescent="0.25">
      <c r="A25" s="330"/>
      <c r="B25" s="330"/>
      <c r="C25" s="330"/>
      <c r="D25" s="67" t="s">
        <v>75</v>
      </c>
      <c r="E25" s="67" t="s">
        <v>63</v>
      </c>
      <c r="F25" s="330"/>
      <c r="G25" s="330"/>
      <c r="H25" s="330"/>
      <c r="I25" s="330"/>
    </row>
    <row r="26" spans="1:9" ht="60" x14ac:dyDescent="0.25">
      <c r="A26" s="120" t="s">
        <v>138</v>
      </c>
      <c r="B26" s="120" t="str">
        <f>'ч1 ДО'!A28</f>
        <v>804200О.99.0.ББ52АЕ04000</v>
      </c>
      <c r="C26" s="120" t="str">
        <f>'ч1 ДО'!G28</f>
        <v>Количество человеко-часов</v>
      </c>
      <c r="D26" s="120" t="str">
        <f>'ч1 ДО'!H28</f>
        <v>Человеко-час</v>
      </c>
      <c r="E26" s="120">
        <f>'ч1 ДО'!I28</f>
        <v>539</v>
      </c>
      <c r="F26" s="120">
        <v>6739</v>
      </c>
      <c r="G26" s="120">
        <v>28979</v>
      </c>
      <c r="H26" s="120">
        <v>36392</v>
      </c>
      <c r="I26" s="120">
        <v>67394</v>
      </c>
    </row>
    <row r="27" spans="1:9" ht="87.75" customHeight="1" x14ac:dyDescent="0.25">
      <c r="A27" s="120" t="s">
        <v>138</v>
      </c>
      <c r="B27" s="121" t="str">
        <f>'ч1 ДО'!A29</f>
        <v>804200О.99.0.ББ52АЕ28000</v>
      </c>
      <c r="C27" s="120" t="str">
        <f>'ч1 ДО'!G29</f>
        <v>Количество человеко-часов</v>
      </c>
      <c r="D27" s="120" t="str">
        <f>'ч1 ДО'!H29</f>
        <v>Человеко-час</v>
      </c>
      <c r="E27" s="120">
        <f>'ч1 ДО'!I29</f>
        <v>539</v>
      </c>
      <c r="F27" s="121">
        <v>1238</v>
      </c>
      <c r="G27" s="121">
        <v>4953</v>
      </c>
      <c r="H27" s="121">
        <v>6687</v>
      </c>
      <c r="I27" s="121">
        <v>12384</v>
      </c>
    </row>
    <row r="28" spans="1:9" x14ac:dyDescent="0.25">
      <c r="A28" s="71"/>
      <c r="B28" s="71"/>
      <c r="C28" s="71"/>
      <c r="D28" s="71"/>
      <c r="E28" s="71"/>
      <c r="F28" s="71"/>
      <c r="G28" s="71"/>
      <c r="H28" s="71"/>
      <c r="I28" s="71"/>
    </row>
    <row r="29" spans="1:9" x14ac:dyDescent="0.25">
      <c r="A29" s="71"/>
      <c r="B29" s="71"/>
      <c r="C29" s="71"/>
      <c r="D29" s="71"/>
      <c r="E29" s="71"/>
      <c r="F29" s="71"/>
      <c r="G29" s="71"/>
      <c r="H29" s="71"/>
      <c r="I29" s="71"/>
    </row>
  </sheetData>
  <mergeCells count="47">
    <mergeCell ref="D20:I20"/>
    <mergeCell ref="E9:G9"/>
    <mergeCell ref="H9:I9"/>
    <mergeCell ref="E10:G10"/>
    <mergeCell ref="E11:G11"/>
    <mergeCell ref="E12:G12"/>
    <mergeCell ref="H12:I12"/>
    <mergeCell ref="H11:I11"/>
    <mergeCell ref="H10:I10"/>
    <mergeCell ref="A15:C15"/>
    <mergeCell ref="A16:C16"/>
    <mergeCell ref="A17:C17"/>
    <mergeCell ref="A18:C18"/>
    <mergeCell ref="A19:C19"/>
    <mergeCell ref="A20:C20"/>
    <mergeCell ref="C4:I4"/>
    <mergeCell ref="D15:I15"/>
    <mergeCell ref="D16:I16"/>
    <mergeCell ref="D17:I17"/>
    <mergeCell ref="D18:I18"/>
    <mergeCell ref="D19:I19"/>
    <mergeCell ref="A10:B10"/>
    <mergeCell ref="A11:B11"/>
    <mergeCell ref="A12:B12"/>
    <mergeCell ref="E8:G8"/>
    <mergeCell ref="A5:I5"/>
    <mergeCell ref="A7:B7"/>
    <mergeCell ref="E7:G7"/>
    <mergeCell ref="H7:I7"/>
    <mergeCell ref="A8:B8"/>
    <mergeCell ref="C24:C25"/>
    <mergeCell ref="B23:B25"/>
    <mergeCell ref="A23:A25"/>
    <mergeCell ref="A21:I21"/>
    <mergeCell ref="A22:I22"/>
    <mergeCell ref="C23:E23"/>
    <mergeCell ref="D24:E24"/>
    <mergeCell ref="F23:F25"/>
    <mergeCell ref="G23:G25"/>
    <mergeCell ref="H23:H25"/>
    <mergeCell ref="I23:I25"/>
    <mergeCell ref="A9:B9"/>
    <mergeCell ref="H8:I8"/>
    <mergeCell ref="A1:I1"/>
    <mergeCell ref="A3:B3"/>
    <mergeCell ref="A4:B4"/>
    <mergeCell ref="C3:I3"/>
  </mergeCells>
  <pageMargins left="0.25" right="0.25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opLeftCell="A4" zoomScale="85" zoomScaleNormal="85" workbookViewId="0">
      <pane xSplit="4" ySplit="11" topLeftCell="F41" activePane="bottomRight" state="frozen"/>
      <selection activeCell="A4" sqref="A4"/>
      <selection pane="topRight" activeCell="E4" sqref="E4"/>
      <selection pane="bottomLeft" activeCell="A15" sqref="A15"/>
      <selection pane="bottomRight" activeCell="H67" sqref="H67"/>
    </sheetView>
  </sheetViews>
  <sheetFormatPr defaultRowHeight="12.75" x14ac:dyDescent="0.2"/>
  <cols>
    <col min="1" max="1" width="26.140625" style="124" customWidth="1"/>
    <col min="2" max="2" width="9.5703125" style="124" customWidth="1"/>
    <col min="3" max="3" width="14.28515625" style="124" customWidth="1"/>
    <col min="4" max="4" width="27.42578125" style="124" customWidth="1"/>
    <col min="5" max="5" width="11" style="124" customWidth="1"/>
    <col min="6" max="6" width="9.85546875" style="124" customWidth="1"/>
    <col min="7" max="7" width="9.42578125" style="124" customWidth="1"/>
    <col min="8" max="8" width="15.7109375" style="124" customWidth="1"/>
    <col min="9" max="10" width="9.42578125" style="124" customWidth="1"/>
    <col min="11" max="11" width="13" style="124" customWidth="1"/>
    <col min="12" max="13" width="9.42578125" style="124" customWidth="1"/>
    <col min="14" max="14" width="19" style="124" customWidth="1"/>
    <col min="15" max="15" width="13.5703125" style="124" customWidth="1"/>
    <col min="16" max="16384" width="9.140625" style="124"/>
  </cols>
  <sheetData>
    <row r="1" spans="1:14" x14ac:dyDescent="0.2">
      <c r="L1" s="344" t="s">
        <v>228</v>
      </c>
      <c r="M1" s="344"/>
      <c r="N1" s="344"/>
    </row>
    <row r="3" spans="1:14" x14ac:dyDescent="0.2">
      <c r="L3" s="345"/>
      <c r="M3" s="345"/>
      <c r="N3" s="345"/>
    </row>
    <row r="4" spans="1:14" x14ac:dyDescent="0.2">
      <c r="L4" s="125"/>
      <c r="M4" s="125"/>
      <c r="N4" s="125"/>
    </row>
    <row r="5" spans="1:14" x14ac:dyDescent="0.2">
      <c r="A5" s="346" t="s">
        <v>229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1:14" x14ac:dyDescent="0.2">
      <c r="A6" s="347" t="s">
        <v>230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14" x14ac:dyDescent="0.2">
      <c r="A7" s="126"/>
      <c r="B7" s="126"/>
      <c r="C7" s="126"/>
      <c r="D7" s="343" t="s">
        <v>231</v>
      </c>
      <c r="E7" s="343"/>
      <c r="F7" s="343"/>
      <c r="G7" s="343"/>
      <c r="H7" s="343"/>
      <c r="I7" s="343"/>
      <c r="J7" s="343"/>
      <c r="K7" s="343"/>
      <c r="L7" s="343"/>
      <c r="M7" s="343"/>
      <c r="N7" s="126"/>
    </row>
    <row r="8" spans="1:14" x14ac:dyDescent="0.2">
      <c r="A8" s="354" t="s">
        <v>232</v>
      </c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</row>
    <row r="9" spans="1:14" x14ac:dyDescent="0.2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</row>
    <row r="10" spans="1:14" ht="13.5" thickBot="1" x14ac:dyDescent="0.25">
      <c r="N10" s="185" t="s">
        <v>233</v>
      </c>
    </row>
    <row r="11" spans="1:14" x14ac:dyDescent="0.2">
      <c r="A11" s="355" t="s">
        <v>234</v>
      </c>
      <c r="B11" s="355" t="s">
        <v>235</v>
      </c>
      <c r="C11" s="355" t="s">
        <v>236</v>
      </c>
      <c r="D11" s="357" t="s">
        <v>237</v>
      </c>
      <c r="E11" s="358"/>
      <c r="F11" s="361" t="s">
        <v>269</v>
      </c>
      <c r="G11" s="362"/>
      <c r="H11" s="362"/>
      <c r="I11" s="363" t="s">
        <v>238</v>
      </c>
      <c r="J11" s="364"/>
      <c r="K11" s="364"/>
      <c r="L11" s="361" t="s">
        <v>270</v>
      </c>
      <c r="M11" s="362"/>
      <c r="N11" s="362"/>
    </row>
    <row r="12" spans="1:14" ht="111" customHeight="1" x14ac:dyDescent="0.2">
      <c r="A12" s="356"/>
      <c r="B12" s="356"/>
      <c r="C12" s="356"/>
      <c r="D12" s="359"/>
      <c r="E12" s="360"/>
      <c r="F12" s="172" t="s">
        <v>239</v>
      </c>
      <c r="G12" s="173" t="s">
        <v>240</v>
      </c>
      <c r="H12" s="174" t="s">
        <v>241</v>
      </c>
      <c r="I12" s="155" t="s">
        <v>239</v>
      </c>
      <c r="J12" s="156" t="s">
        <v>240</v>
      </c>
      <c r="K12" s="157" t="s">
        <v>241</v>
      </c>
      <c r="L12" s="172" t="s">
        <v>239</v>
      </c>
      <c r="M12" s="173" t="s">
        <v>240</v>
      </c>
      <c r="N12" s="174" t="s">
        <v>241</v>
      </c>
    </row>
    <row r="13" spans="1:14" x14ac:dyDescent="0.2">
      <c r="A13" s="128">
        <v>1</v>
      </c>
      <c r="B13" s="128"/>
      <c r="C13" s="128"/>
      <c r="D13" s="352">
        <v>2</v>
      </c>
      <c r="E13" s="353"/>
      <c r="F13" s="175">
        <v>3</v>
      </c>
      <c r="G13" s="149">
        <v>4</v>
      </c>
      <c r="H13" s="176">
        <v>5</v>
      </c>
      <c r="I13" s="175">
        <v>6</v>
      </c>
      <c r="J13" s="149">
        <v>7</v>
      </c>
      <c r="K13" s="176">
        <v>8</v>
      </c>
      <c r="L13" s="175">
        <v>9</v>
      </c>
      <c r="M13" s="149">
        <v>10</v>
      </c>
      <c r="N13" s="176">
        <v>11</v>
      </c>
    </row>
    <row r="14" spans="1:14" ht="51" x14ac:dyDescent="0.2">
      <c r="A14" s="130" t="s">
        <v>180</v>
      </c>
      <c r="B14" s="130"/>
      <c r="C14" s="130"/>
      <c r="D14" s="131"/>
      <c r="E14" s="178"/>
      <c r="F14" s="180"/>
      <c r="G14" s="181"/>
      <c r="H14" s="159"/>
      <c r="I14" s="158"/>
      <c r="J14" s="159"/>
      <c r="K14" s="159"/>
      <c r="L14" s="158"/>
      <c r="M14" s="159"/>
      <c r="N14" s="159"/>
    </row>
    <row r="15" spans="1:14" ht="25.5" x14ac:dyDescent="0.2">
      <c r="A15" s="132" t="s">
        <v>243</v>
      </c>
      <c r="B15" s="133" t="s">
        <v>244</v>
      </c>
      <c r="C15" s="133" t="s">
        <v>245</v>
      </c>
      <c r="D15" s="129" t="s">
        <v>246</v>
      </c>
      <c r="E15" s="153" t="s">
        <v>247</v>
      </c>
      <c r="F15" s="192">
        <v>184.126</v>
      </c>
      <c r="G15" s="149">
        <f>'ч1 НОО'!J28</f>
        <v>350</v>
      </c>
      <c r="H15" s="161">
        <f>ROUND(F15*G15,1)</f>
        <v>64444.1</v>
      </c>
      <c r="I15" s="160">
        <v>184.1</v>
      </c>
      <c r="J15" s="149">
        <v>350</v>
      </c>
      <c r="K15" s="161">
        <f>ROUND(I15*J15,1)</f>
        <v>64435</v>
      </c>
      <c r="L15" s="177">
        <v>180.54000000000002</v>
      </c>
      <c r="M15" s="149">
        <v>350</v>
      </c>
      <c r="N15" s="161">
        <f>ROUND(L15*M15,1)</f>
        <v>63189</v>
      </c>
    </row>
    <row r="16" spans="1:14" x14ac:dyDescent="0.2">
      <c r="A16" s="132" t="s">
        <v>248</v>
      </c>
      <c r="B16" s="133" t="s">
        <v>244</v>
      </c>
      <c r="C16" s="133" t="s">
        <v>245</v>
      </c>
      <c r="D16" s="129" t="s">
        <v>246</v>
      </c>
      <c r="E16" s="153" t="s">
        <v>247</v>
      </c>
      <c r="F16" s="192">
        <v>1320.6999999999998</v>
      </c>
      <c r="G16" s="149">
        <f>'ч1 НОО'!J30</f>
        <v>11</v>
      </c>
      <c r="H16" s="161">
        <f t="shared" ref="H16:H25" si="0">ROUND(F16*G16,1)</f>
        <v>14527.7</v>
      </c>
      <c r="I16" s="160">
        <v>1332.76</v>
      </c>
      <c r="J16" s="149">
        <v>11</v>
      </c>
      <c r="K16" s="161">
        <f t="shared" ref="K16:K17" si="1">ROUND(I16*J16,1)</f>
        <v>14660.4</v>
      </c>
      <c r="L16" s="177">
        <v>1329.1999999999998</v>
      </c>
      <c r="M16" s="149">
        <v>11</v>
      </c>
      <c r="N16" s="161">
        <f t="shared" ref="N16:N17" si="2">ROUND(L16*M16,1)</f>
        <v>14621.2</v>
      </c>
    </row>
    <row r="17" spans="1:15" x14ac:dyDescent="0.2">
      <c r="A17" s="132" t="s">
        <v>249</v>
      </c>
      <c r="B17" s="133" t="s">
        <v>244</v>
      </c>
      <c r="C17" s="133" t="s">
        <v>245</v>
      </c>
      <c r="D17" s="129" t="s">
        <v>246</v>
      </c>
      <c r="E17" s="153" t="s">
        <v>247</v>
      </c>
      <c r="F17" s="192">
        <v>331.77199999999999</v>
      </c>
      <c r="G17" s="149">
        <f>'ч1 НОО'!J29</f>
        <v>6</v>
      </c>
      <c r="H17" s="161">
        <f t="shared" si="0"/>
        <v>1990.6</v>
      </c>
      <c r="I17" s="160">
        <v>333.26</v>
      </c>
      <c r="J17" s="149">
        <v>6</v>
      </c>
      <c r="K17" s="161">
        <f t="shared" si="1"/>
        <v>1999.6</v>
      </c>
      <c r="L17" s="177">
        <v>329.7</v>
      </c>
      <c r="M17" s="149">
        <v>6</v>
      </c>
      <c r="N17" s="161">
        <f t="shared" si="2"/>
        <v>1978.2</v>
      </c>
    </row>
    <row r="18" spans="1:15" ht="51" x14ac:dyDescent="0.2">
      <c r="A18" s="130" t="s">
        <v>191</v>
      </c>
      <c r="B18" s="130"/>
      <c r="C18" s="130"/>
      <c r="D18" s="131"/>
      <c r="E18" s="178"/>
      <c r="F18" s="193"/>
      <c r="G18" s="163"/>
      <c r="H18" s="183">
        <f t="shared" si="0"/>
        <v>0</v>
      </c>
      <c r="I18" s="162"/>
      <c r="J18" s="163"/>
      <c r="K18" s="163"/>
      <c r="L18" s="162"/>
      <c r="M18" s="163"/>
      <c r="N18" s="163"/>
    </row>
    <row r="19" spans="1:15" x14ac:dyDescent="0.2">
      <c r="A19" s="132" t="s">
        <v>248</v>
      </c>
      <c r="B19" s="133" t="s">
        <v>244</v>
      </c>
      <c r="C19" s="133" t="s">
        <v>245</v>
      </c>
      <c r="D19" s="129" t="s">
        <v>246</v>
      </c>
      <c r="E19" s="153" t="s">
        <v>247</v>
      </c>
      <c r="F19" s="192">
        <v>2312.6910000000003</v>
      </c>
      <c r="G19" s="150">
        <f>'ч1 ООО'!J28</f>
        <v>5</v>
      </c>
      <c r="H19" s="161">
        <f t="shared" si="0"/>
        <v>11563.5</v>
      </c>
      <c r="I19" s="164">
        <v>2335.17</v>
      </c>
      <c r="J19" s="150">
        <v>5</v>
      </c>
      <c r="K19" s="161">
        <f t="shared" ref="K19:K23" si="3">ROUND(I19*J19,1)</f>
        <v>11675.9</v>
      </c>
      <c r="L19" s="164">
        <v>2331.59</v>
      </c>
      <c r="M19" s="150">
        <v>5</v>
      </c>
      <c r="N19" s="161">
        <f t="shared" ref="N19:N23" si="4">ROUND(L19*M19,1)</f>
        <v>11658</v>
      </c>
    </row>
    <row r="20" spans="1:15" ht="25.5" x14ac:dyDescent="0.2">
      <c r="A20" s="132" t="s">
        <v>243</v>
      </c>
      <c r="B20" s="133" t="s">
        <v>244</v>
      </c>
      <c r="C20" s="133" t="s">
        <v>245</v>
      </c>
      <c r="D20" s="129" t="s">
        <v>246</v>
      </c>
      <c r="E20" s="153" t="s">
        <v>247</v>
      </c>
      <c r="F20" s="192">
        <v>207.53800000000001</v>
      </c>
      <c r="G20" s="150">
        <f>'ч1 ООО'!J29</f>
        <v>421</v>
      </c>
      <c r="H20" s="161">
        <f t="shared" si="0"/>
        <v>87373.5</v>
      </c>
      <c r="I20" s="164">
        <v>207.76999999999998</v>
      </c>
      <c r="J20" s="150">
        <v>421</v>
      </c>
      <c r="K20" s="161">
        <f t="shared" si="3"/>
        <v>87471.2</v>
      </c>
      <c r="L20" s="164">
        <v>204.20999999999998</v>
      </c>
      <c r="M20" s="150">
        <v>421</v>
      </c>
      <c r="N20" s="161">
        <f t="shared" si="4"/>
        <v>85972.4</v>
      </c>
    </row>
    <row r="21" spans="1:15" ht="40.5" customHeight="1" x14ac:dyDescent="0.2">
      <c r="A21" s="132" t="s">
        <v>250</v>
      </c>
      <c r="B21" s="133" t="s">
        <v>244</v>
      </c>
      <c r="C21" s="133" t="s">
        <v>245</v>
      </c>
      <c r="D21" s="129" t="s">
        <v>246</v>
      </c>
      <c r="E21" s="153" t="s">
        <v>247</v>
      </c>
      <c r="F21" s="192">
        <v>51.899000000000001</v>
      </c>
      <c r="G21" s="150">
        <f>'ч1 ООО'!J30</f>
        <v>2</v>
      </c>
      <c r="H21" s="161">
        <f t="shared" si="0"/>
        <v>103.8</v>
      </c>
      <c r="I21" s="164">
        <v>51.96</v>
      </c>
      <c r="J21" s="150">
        <v>2</v>
      </c>
      <c r="K21" s="161">
        <f t="shared" si="3"/>
        <v>103.9</v>
      </c>
      <c r="L21" s="164">
        <v>51.07</v>
      </c>
      <c r="M21" s="150">
        <v>2</v>
      </c>
      <c r="N21" s="161">
        <f t="shared" si="4"/>
        <v>102.1</v>
      </c>
    </row>
    <row r="22" spans="1:15" ht="89.25" x14ac:dyDescent="0.2">
      <c r="A22" s="132" t="s">
        <v>251</v>
      </c>
      <c r="B22" s="133" t="s">
        <v>244</v>
      </c>
      <c r="C22" s="133" t="s">
        <v>245</v>
      </c>
      <c r="D22" s="129" t="s">
        <v>246</v>
      </c>
      <c r="E22" s="153" t="s">
        <v>247</v>
      </c>
      <c r="F22" s="192">
        <v>207.53800000000001</v>
      </c>
      <c r="G22" s="150">
        <f>'ч1 ООО'!J31</f>
        <v>49</v>
      </c>
      <c r="H22" s="161">
        <f t="shared" si="0"/>
        <v>10169.4</v>
      </c>
      <c r="I22" s="164">
        <v>207.76999999999998</v>
      </c>
      <c r="J22" s="150">
        <v>49</v>
      </c>
      <c r="K22" s="161">
        <f t="shared" si="3"/>
        <v>10180.700000000001</v>
      </c>
      <c r="L22" s="164">
        <v>204.20999999999998</v>
      </c>
      <c r="M22" s="150">
        <v>49</v>
      </c>
      <c r="N22" s="161">
        <f t="shared" si="4"/>
        <v>10006.299999999999</v>
      </c>
    </row>
    <row r="23" spans="1:15" x14ac:dyDescent="0.2">
      <c r="A23" s="132" t="s">
        <v>249</v>
      </c>
      <c r="B23" s="133" t="s">
        <v>244</v>
      </c>
      <c r="C23" s="133" t="s">
        <v>245</v>
      </c>
      <c r="D23" s="129" t="s">
        <v>246</v>
      </c>
      <c r="E23" s="153" t="s">
        <v>247</v>
      </c>
      <c r="F23" s="192">
        <v>378.59499999999997</v>
      </c>
      <c r="G23" s="150">
        <f>'ч1 ООО'!J32</f>
        <v>2</v>
      </c>
      <c r="H23" s="161">
        <f t="shared" si="0"/>
        <v>757.2</v>
      </c>
      <c r="I23" s="164">
        <v>380.59999999999997</v>
      </c>
      <c r="J23" s="150">
        <v>2</v>
      </c>
      <c r="K23" s="161">
        <f t="shared" si="3"/>
        <v>761.2</v>
      </c>
      <c r="L23" s="164">
        <v>377.03999999999996</v>
      </c>
      <c r="M23" s="150">
        <v>2</v>
      </c>
      <c r="N23" s="161">
        <f t="shared" si="4"/>
        <v>754.1</v>
      </c>
    </row>
    <row r="24" spans="1:15" ht="51" x14ac:dyDescent="0.2">
      <c r="A24" s="130" t="s">
        <v>132</v>
      </c>
      <c r="B24" s="130"/>
      <c r="C24" s="130"/>
      <c r="D24" s="131"/>
      <c r="E24" s="178"/>
      <c r="F24" s="194"/>
      <c r="G24" s="163"/>
      <c r="H24" s="183">
        <f>ROUND(F24*G24,1)</f>
        <v>0</v>
      </c>
      <c r="I24" s="162"/>
      <c r="J24" s="163"/>
      <c r="K24" s="163"/>
      <c r="L24" s="162"/>
      <c r="M24" s="163"/>
      <c r="N24" s="163"/>
    </row>
    <row r="25" spans="1:15" ht="24.75" customHeight="1" x14ac:dyDescent="0.2">
      <c r="A25" s="132" t="s">
        <v>243</v>
      </c>
      <c r="B25" s="133" t="s">
        <v>244</v>
      </c>
      <c r="C25" s="133" t="s">
        <v>245</v>
      </c>
      <c r="D25" s="129" t="s">
        <v>246</v>
      </c>
      <c r="E25" s="153" t="s">
        <v>247</v>
      </c>
      <c r="F25" s="192">
        <v>0</v>
      </c>
      <c r="G25" s="150"/>
      <c r="H25" s="161">
        <f t="shared" si="0"/>
        <v>0</v>
      </c>
      <c r="I25" s="164">
        <v>0</v>
      </c>
      <c r="J25" s="150"/>
      <c r="K25" s="161">
        <f t="shared" ref="K25" si="5">ROUND(I25*J25,1)</f>
        <v>0</v>
      </c>
      <c r="L25" s="164">
        <v>0</v>
      </c>
      <c r="M25" s="150"/>
      <c r="N25" s="161">
        <f t="shared" ref="N25" si="6">ROUND(L25*M25,1)</f>
        <v>0</v>
      </c>
    </row>
    <row r="26" spans="1:15" ht="54.75" customHeight="1" x14ac:dyDescent="0.2">
      <c r="A26" s="132" t="s">
        <v>251</v>
      </c>
      <c r="B26" s="133" t="s">
        <v>244</v>
      </c>
      <c r="C26" s="133" t="s">
        <v>245</v>
      </c>
      <c r="D26" s="129" t="s">
        <v>246</v>
      </c>
      <c r="E26" s="153" t="s">
        <v>247</v>
      </c>
      <c r="F26" s="192">
        <v>332.34</v>
      </c>
      <c r="G26" s="150">
        <f>'ч1 СОО'!J28</f>
        <v>107</v>
      </c>
      <c r="H26" s="161">
        <f>ROUND(F26*G26,1)</f>
        <v>35560.400000000001</v>
      </c>
      <c r="I26" s="164">
        <v>333.88</v>
      </c>
      <c r="J26" s="150">
        <v>107</v>
      </c>
      <c r="K26" s="161">
        <f>ROUND(I26*J26,1)</f>
        <v>35725.199999999997</v>
      </c>
      <c r="L26" s="164">
        <v>330.32</v>
      </c>
      <c r="M26" s="150">
        <v>107</v>
      </c>
      <c r="N26" s="161">
        <f>ROUND(L26*M26,1)</f>
        <v>35344.199999999997</v>
      </c>
    </row>
    <row r="27" spans="1:15" ht="22.5" customHeight="1" x14ac:dyDescent="0.2">
      <c r="A27" s="130" t="s">
        <v>252</v>
      </c>
      <c r="B27" s="130"/>
      <c r="C27" s="130"/>
      <c r="D27" s="130"/>
      <c r="E27" s="154"/>
      <c r="F27" s="165"/>
      <c r="G27" s="166"/>
      <c r="H27" s="166"/>
      <c r="I27" s="165"/>
      <c r="J27" s="166"/>
      <c r="K27" s="166"/>
      <c r="L27" s="165"/>
      <c r="M27" s="166"/>
      <c r="N27" s="166"/>
    </row>
    <row r="28" spans="1:15" ht="36.75" customHeight="1" x14ac:dyDescent="0.2">
      <c r="A28" s="348"/>
      <c r="B28" s="350" t="s">
        <v>244</v>
      </c>
      <c r="C28" s="133" t="s">
        <v>253</v>
      </c>
      <c r="D28" s="129" t="s">
        <v>254</v>
      </c>
      <c r="E28" s="153" t="s">
        <v>247</v>
      </c>
      <c r="F28" s="167">
        <v>172</v>
      </c>
      <c r="G28" s="150">
        <v>129</v>
      </c>
      <c r="H28" s="151">
        <f t="shared" ref="H28" si="7">ROUND(G28*F28*150/1000,1)</f>
        <v>3328.2</v>
      </c>
      <c r="I28" s="167">
        <v>172</v>
      </c>
      <c r="J28" s="150">
        <v>129</v>
      </c>
      <c r="K28" s="151">
        <f>ROUND(J28*I28*150/1000,1)</f>
        <v>3328.2</v>
      </c>
      <c r="L28" s="164">
        <v>172</v>
      </c>
      <c r="M28" s="150">
        <v>129</v>
      </c>
      <c r="N28" s="151">
        <f>ROUND(M28*L28*150/1000,1)</f>
        <v>3328.2</v>
      </c>
    </row>
    <row r="29" spans="1:15" ht="36.75" customHeight="1" x14ac:dyDescent="0.2">
      <c r="A29" s="348"/>
      <c r="B29" s="350"/>
      <c r="C29" s="133" t="s">
        <v>253</v>
      </c>
      <c r="D29" s="129" t="s">
        <v>255</v>
      </c>
      <c r="E29" s="153" t="s">
        <v>247</v>
      </c>
      <c r="F29" s="167">
        <v>258</v>
      </c>
      <c r="G29" s="150">
        <v>125</v>
      </c>
      <c r="H29" s="151">
        <f>ROUND(G29*F29*150/1000,1)</f>
        <v>4837.5</v>
      </c>
      <c r="I29" s="167">
        <v>258</v>
      </c>
      <c r="J29" s="150">
        <v>125</v>
      </c>
      <c r="K29" s="151">
        <f>ROUND(J29*I29*150/1000,1)</f>
        <v>4837.5</v>
      </c>
      <c r="L29" s="164">
        <v>258</v>
      </c>
      <c r="M29" s="150">
        <v>125</v>
      </c>
      <c r="N29" s="151">
        <f>ROUND(M29*L29*150/1000,1)</f>
        <v>4837.5</v>
      </c>
    </row>
    <row r="30" spans="1:15" ht="33" customHeight="1" x14ac:dyDescent="0.2">
      <c r="A30" s="348"/>
      <c r="B30" s="350"/>
      <c r="C30" s="133" t="s">
        <v>245</v>
      </c>
      <c r="D30" s="129" t="s">
        <v>256</v>
      </c>
      <c r="E30" s="153" t="s">
        <v>247</v>
      </c>
      <c r="F30" s="167">
        <v>122</v>
      </c>
      <c r="G30" s="191">
        <v>291</v>
      </c>
      <c r="H30" s="151">
        <f>ROUND(G30*F30*150/1000,1)</f>
        <v>5325.3</v>
      </c>
      <c r="I30" s="167">
        <v>122</v>
      </c>
      <c r="J30" s="150">
        <v>374</v>
      </c>
      <c r="K30" s="151">
        <f>ROUND(J30*I30*150/1000,1)</f>
        <v>6844.2</v>
      </c>
      <c r="L30" s="164">
        <v>122</v>
      </c>
      <c r="M30" s="150">
        <v>380</v>
      </c>
      <c r="N30" s="151">
        <f>ROUND(M30*L30*150/1000,1)</f>
        <v>6954</v>
      </c>
      <c r="O30" s="146"/>
    </row>
    <row r="31" spans="1:15" ht="38.25" x14ac:dyDescent="0.2">
      <c r="A31" s="348"/>
      <c r="B31" s="350"/>
      <c r="C31" s="133" t="s">
        <v>245</v>
      </c>
      <c r="D31" s="129" t="s">
        <v>257</v>
      </c>
      <c r="E31" s="153" t="s">
        <v>247</v>
      </c>
      <c r="F31" s="167">
        <v>430</v>
      </c>
      <c r="G31" s="150">
        <v>232</v>
      </c>
      <c r="H31" s="151">
        <f>ROUND(G31*F31*150/1000,1)</f>
        <v>14964</v>
      </c>
      <c r="I31" s="167">
        <v>430</v>
      </c>
      <c r="J31" s="150">
        <v>239</v>
      </c>
      <c r="K31" s="151">
        <f>ROUND(J31*I31*150/1000,1)</f>
        <v>15415.5</v>
      </c>
      <c r="L31" s="164">
        <v>430</v>
      </c>
      <c r="M31" s="150">
        <v>239</v>
      </c>
      <c r="N31" s="151">
        <f>ROUND(M31*L31*150/1000,1)</f>
        <v>15415.5</v>
      </c>
    </row>
    <row r="32" spans="1:15" ht="38.25" x14ac:dyDescent="0.2">
      <c r="A32" s="349"/>
      <c r="B32" s="351"/>
      <c r="C32" s="133" t="s">
        <v>245</v>
      </c>
      <c r="D32" s="129" t="s">
        <v>258</v>
      </c>
      <c r="E32" s="153" t="s">
        <v>247</v>
      </c>
      <c r="F32" s="167">
        <v>215</v>
      </c>
      <c r="G32" s="150">
        <v>39</v>
      </c>
      <c r="H32" s="151">
        <f>ROUND(G32*F32*150/1000,1)</f>
        <v>1257.8</v>
      </c>
      <c r="I32" s="167">
        <v>215</v>
      </c>
      <c r="J32" s="150">
        <v>16</v>
      </c>
      <c r="K32" s="151">
        <f>ROUND(J32*I32*150/1000,1)</f>
        <v>516</v>
      </c>
      <c r="L32" s="164">
        <v>215</v>
      </c>
      <c r="M32" s="150">
        <v>16</v>
      </c>
      <c r="N32" s="151">
        <f>ROUND(M32*L32*150/1000,1)</f>
        <v>516</v>
      </c>
    </row>
    <row r="33" spans="1:14" ht="25.5" x14ac:dyDescent="0.2">
      <c r="A33" s="130" t="s">
        <v>225</v>
      </c>
      <c r="B33" s="130"/>
      <c r="C33" s="130"/>
      <c r="D33" s="130"/>
      <c r="E33" s="154"/>
      <c r="F33" s="165"/>
      <c r="G33" s="166"/>
      <c r="H33" s="166"/>
      <c r="I33" s="165"/>
      <c r="J33" s="166"/>
      <c r="K33" s="166"/>
      <c r="L33" s="165"/>
      <c r="M33" s="166"/>
      <c r="N33" s="166"/>
    </row>
    <row r="34" spans="1:14" ht="25.5" x14ac:dyDescent="0.2">
      <c r="A34" s="132" t="s">
        <v>265</v>
      </c>
      <c r="B34" s="145" t="s">
        <v>266</v>
      </c>
      <c r="C34" s="133" t="s">
        <v>267</v>
      </c>
      <c r="D34" s="129" t="s">
        <v>226</v>
      </c>
      <c r="E34" s="153" t="s">
        <v>227</v>
      </c>
      <c r="F34" s="167">
        <v>359</v>
      </c>
      <c r="G34" s="150"/>
      <c r="H34" s="151">
        <f>ROUNDUP(F34*G34/1000,1)</f>
        <v>0</v>
      </c>
      <c r="I34" s="164">
        <v>359</v>
      </c>
      <c r="J34" s="150"/>
      <c r="K34" s="151">
        <f>ROUNDUP(I34*J34/1000,1)</f>
        <v>0</v>
      </c>
      <c r="L34" s="164">
        <v>359</v>
      </c>
      <c r="M34" s="150"/>
      <c r="N34" s="151">
        <f>ROUNDUP(L34*M34/1000,1)</f>
        <v>0</v>
      </c>
    </row>
    <row r="35" spans="1:14" ht="19.5" customHeight="1" x14ac:dyDescent="0.2">
      <c r="A35" s="130" t="s">
        <v>138</v>
      </c>
      <c r="B35" s="130"/>
      <c r="C35" s="130"/>
      <c r="D35" s="131"/>
      <c r="E35" s="178"/>
      <c r="F35" s="182"/>
      <c r="G35" s="163"/>
      <c r="H35" s="169"/>
      <c r="I35" s="168"/>
      <c r="J35" s="169"/>
      <c r="K35" s="169"/>
      <c r="L35" s="168"/>
      <c r="M35" s="169"/>
      <c r="N35" s="169"/>
    </row>
    <row r="36" spans="1:14" ht="25.5" x14ac:dyDescent="0.2">
      <c r="A36" s="132" t="s">
        <v>259</v>
      </c>
      <c r="B36" s="133" t="s">
        <v>260</v>
      </c>
      <c r="C36" s="133" t="s">
        <v>261</v>
      </c>
      <c r="D36" s="129" t="s">
        <v>262</v>
      </c>
      <c r="E36" s="153" t="s">
        <v>263</v>
      </c>
      <c r="F36" s="167">
        <v>0.42899999999999999</v>
      </c>
      <c r="G36" s="150">
        <v>67394</v>
      </c>
      <c r="H36" s="151">
        <f>ROUND(G36*F36,1)</f>
        <v>28912</v>
      </c>
      <c r="I36" s="164">
        <v>0.42899999999999999</v>
      </c>
      <c r="J36" s="150">
        <v>67394</v>
      </c>
      <c r="K36" s="151">
        <f>ROUND(J36*I36,1)</f>
        <v>28912</v>
      </c>
      <c r="L36" s="164">
        <f>I36</f>
        <v>0.42899999999999999</v>
      </c>
      <c r="M36" s="150">
        <v>67394</v>
      </c>
      <c r="N36" s="151">
        <f>ROUND(M36*L36,1)</f>
        <v>28912</v>
      </c>
    </row>
    <row r="37" spans="1:14" ht="25.5" x14ac:dyDescent="0.2">
      <c r="A37" s="132" t="s">
        <v>268</v>
      </c>
      <c r="B37" s="133" t="s">
        <v>260</v>
      </c>
      <c r="C37" s="133" t="s">
        <v>261</v>
      </c>
      <c r="D37" s="129" t="s">
        <v>262</v>
      </c>
      <c r="E37" s="153" t="s">
        <v>263</v>
      </c>
      <c r="F37" s="167">
        <v>0.34399999999999997</v>
      </c>
      <c r="G37" s="150">
        <v>12384</v>
      </c>
      <c r="H37" s="151">
        <f>ROUND(G37*F37,1)</f>
        <v>4260.1000000000004</v>
      </c>
      <c r="I37" s="164">
        <v>0.34399999999999997</v>
      </c>
      <c r="J37" s="150">
        <v>12384</v>
      </c>
      <c r="K37" s="151">
        <f>ROUND(J37*I37,1)</f>
        <v>4260.1000000000004</v>
      </c>
      <c r="L37" s="164">
        <f t="shared" ref="L37" si="8">I37</f>
        <v>0.34399999999999997</v>
      </c>
      <c r="M37" s="150">
        <v>12384</v>
      </c>
      <c r="N37" s="151">
        <f>ROUND(M37*L37,1)</f>
        <v>4260.1000000000004</v>
      </c>
    </row>
    <row r="38" spans="1:14" ht="12.75" hidden="1" customHeight="1" x14ac:dyDescent="0.2">
      <c r="A38" s="132"/>
      <c r="B38" s="133"/>
      <c r="C38" s="133"/>
      <c r="D38" s="129"/>
      <c r="E38" s="153"/>
      <c r="F38" s="167"/>
      <c r="G38" s="150"/>
      <c r="H38" s="151"/>
      <c r="I38" s="164"/>
      <c r="J38" s="152"/>
      <c r="K38" s="151"/>
      <c r="L38" s="164"/>
      <c r="M38" s="152"/>
      <c r="N38" s="151"/>
    </row>
    <row r="39" spans="1:14" ht="12.75" hidden="1" customHeight="1" x14ac:dyDescent="0.2">
      <c r="A39" s="132"/>
      <c r="B39" s="133"/>
      <c r="C39" s="133"/>
      <c r="D39" s="129"/>
      <c r="E39" s="153"/>
      <c r="F39" s="167"/>
      <c r="G39" s="150"/>
      <c r="H39" s="151"/>
      <c r="I39" s="164"/>
      <c r="J39" s="152"/>
      <c r="K39" s="151"/>
      <c r="L39" s="164"/>
      <c r="M39" s="152"/>
      <c r="N39" s="151"/>
    </row>
    <row r="40" spans="1:14" ht="12.75" hidden="1" customHeight="1" x14ac:dyDescent="0.2">
      <c r="A40" s="132"/>
      <c r="B40" s="133"/>
      <c r="C40" s="133"/>
      <c r="D40" s="129"/>
      <c r="E40" s="153"/>
      <c r="F40" s="167"/>
      <c r="G40" s="150"/>
      <c r="H40" s="151"/>
      <c r="I40" s="164"/>
      <c r="J40" s="152"/>
      <c r="K40" s="151"/>
      <c r="L40" s="164"/>
      <c r="M40" s="152"/>
      <c r="N40" s="151"/>
    </row>
    <row r="41" spans="1:14" ht="25.5" x14ac:dyDescent="0.2">
      <c r="A41" s="130" t="s">
        <v>284</v>
      </c>
      <c r="B41" s="133" t="s">
        <v>244</v>
      </c>
      <c r="C41" s="133" t="s">
        <v>245</v>
      </c>
      <c r="D41" s="130"/>
      <c r="E41" s="154"/>
      <c r="F41" s="165"/>
      <c r="G41" s="166"/>
      <c r="H41" s="184">
        <v>2598.6999999999998</v>
      </c>
      <c r="I41" s="165"/>
      <c r="J41" s="166"/>
      <c r="K41" s="184">
        <v>2512.1999999999998</v>
      </c>
      <c r="L41" s="165"/>
      <c r="M41" s="166"/>
      <c r="N41" s="184">
        <v>2424.9</v>
      </c>
    </row>
    <row r="42" spans="1:14" ht="18" customHeight="1" thickBot="1" x14ac:dyDescent="0.25">
      <c r="A42" s="134" t="s">
        <v>264</v>
      </c>
      <c r="B42" s="134"/>
      <c r="C42" s="134"/>
      <c r="D42" s="135" t="s">
        <v>242</v>
      </c>
      <c r="E42" s="179" t="s">
        <v>242</v>
      </c>
      <c r="F42" s="170" t="s">
        <v>242</v>
      </c>
      <c r="G42" s="171" t="s">
        <v>242</v>
      </c>
      <c r="H42" s="171">
        <f>SUM(H14:H41)</f>
        <v>291973.8</v>
      </c>
      <c r="I42" s="170" t="s">
        <v>242</v>
      </c>
      <c r="J42" s="171" t="s">
        <v>242</v>
      </c>
      <c r="K42" s="171">
        <f>SUM(K15:K41)</f>
        <v>293638.8</v>
      </c>
      <c r="L42" s="170" t="s">
        <v>242</v>
      </c>
      <c r="M42" s="171" t="s">
        <v>242</v>
      </c>
      <c r="N42" s="171">
        <f>SUM(N14:N41)</f>
        <v>290273.7</v>
      </c>
    </row>
    <row r="43" spans="1:14" x14ac:dyDescent="0.2">
      <c r="G43" s="136"/>
      <c r="H43" s="188">
        <v>293696.5</v>
      </c>
      <c r="I43" s="146" t="s">
        <v>242</v>
      </c>
      <c r="J43" s="146" t="s">
        <v>242</v>
      </c>
      <c r="K43" s="146">
        <v>293638.8</v>
      </c>
      <c r="L43" s="146" t="s">
        <v>242</v>
      </c>
      <c r="M43" s="146" t="s">
        <v>242</v>
      </c>
      <c r="N43" s="146">
        <v>290273.7</v>
      </c>
    </row>
    <row r="44" spans="1:14" hidden="1" x14ac:dyDescent="0.2">
      <c r="A44" s="137"/>
      <c r="B44" s="137"/>
      <c r="C44" s="137"/>
      <c r="G44" s="136"/>
      <c r="H44" s="136">
        <f>H30+H31</f>
        <v>20289.3</v>
      </c>
      <c r="K44" s="136">
        <f>K30+K31</f>
        <v>22259.7</v>
      </c>
      <c r="N44" s="136">
        <f>N30+N31</f>
        <v>22369.5</v>
      </c>
    </row>
    <row r="45" spans="1:14" hidden="1" x14ac:dyDescent="0.2">
      <c r="A45" s="137"/>
      <c r="B45" s="137"/>
      <c r="C45" s="137"/>
    </row>
    <row r="46" spans="1:14" hidden="1" x14ac:dyDescent="0.2"/>
    <row r="47" spans="1:14" hidden="1" x14ac:dyDescent="0.2"/>
    <row r="48" spans="1:14" hidden="1" x14ac:dyDescent="0.2">
      <c r="H48" s="138" t="e">
        <f>H18+#REF!+H30+H31</f>
        <v>#REF!</v>
      </c>
      <c r="K48" s="138" t="e">
        <f>K18+#REF!+K30+K31</f>
        <v>#REF!</v>
      </c>
      <c r="N48" s="138" t="e">
        <f>N18+#REF!+N30+N31</f>
        <v>#REF!</v>
      </c>
    </row>
    <row r="49" spans="2:14" hidden="1" x14ac:dyDescent="0.2">
      <c r="H49" s="139" t="e">
        <f>#REF!+#REF!+#REF!</f>
        <v>#REF!</v>
      </c>
      <c r="K49" s="139" t="e">
        <f>#REF!+#REF!+#REF!</f>
        <v>#REF!</v>
      </c>
      <c r="N49" s="139" t="e">
        <f>#REF!+#REF!+#REF!</f>
        <v>#REF!</v>
      </c>
    </row>
    <row r="50" spans="2:14" hidden="1" x14ac:dyDescent="0.2">
      <c r="H50" s="139" t="e">
        <f>#REF!</f>
        <v>#REF!</v>
      </c>
      <c r="K50" s="139" t="e">
        <f>#REF!</f>
        <v>#REF!</v>
      </c>
      <c r="N50" s="139" t="e">
        <f>#REF!</f>
        <v>#REF!</v>
      </c>
    </row>
    <row r="51" spans="2:14" hidden="1" x14ac:dyDescent="0.2">
      <c r="H51" s="139"/>
    </row>
    <row r="52" spans="2:14" hidden="1" x14ac:dyDescent="0.2"/>
    <row r="53" spans="2:14" hidden="1" x14ac:dyDescent="0.2"/>
    <row r="54" spans="2:14" hidden="1" x14ac:dyDescent="0.2"/>
    <row r="55" spans="2:14" x14ac:dyDescent="0.2">
      <c r="H55" s="189">
        <f>H42-H43</f>
        <v>-1722.7000000000116</v>
      </c>
      <c r="I55" s="190"/>
      <c r="J55" s="190"/>
      <c r="K55" s="189">
        <f>K42-K43</f>
        <v>0</v>
      </c>
      <c r="L55" s="190"/>
      <c r="M55" s="190"/>
      <c r="N55" s="189">
        <f>N42-N43</f>
        <v>0</v>
      </c>
    </row>
    <row r="56" spans="2:14" x14ac:dyDescent="0.2">
      <c r="B56" s="140"/>
      <c r="C56" s="140"/>
      <c r="D56" s="141">
        <v>2025</v>
      </c>
      <c r="E56" s="142">
        <v>2026</v>
      </c>
      <c r="F56" s="142">
        <v>2027</v>
      </c>
    </row>
    <row r="57" spans="2:14" x14ac:dyDescent="0.2">
      <c r="B57" s="133" t="s">
        <v>266</v>
      </c>
      <c r="C57" s="133" t="s">
        <v>267</v>
      </c>
      <c r="D57" s="143">
        <f>H34</f>
        <v>0</v>
      </c>
      <c r="E57" s="144">
        <f>K34</f>
        <v>0</v>
      </c>
      <c r="F57" s="144">
        <f>N34</f>
        <v>0</v>
      </c>
    </row>
    <row r="58" spans="2:14" x14ac:dyDescent="0.2">
      <c r="B58" s="133" t="s">
        <v>260</v>
      </c>
      <c r="C58" s="133" t="s">
        <v>261</v>
      </c>
      <c r="D58" s="144">
        <f>SUM(H36:H40)</f>
        <v>33172.1</v>
      </c>
      <c r="E58" s="144">
        <f>K36+K37</f>
        <v>33172.1</v>
      </c>
      <c r="F58" s="144">
        <f>N36+N37</f>
        <v>33172.1</v>
      </c>
    </row>
    <row r="59" spans="2:14" x14ac:dyDescent="0.2">
      <c r="B59" s="133" t="s">
        <v>244</v>
      </c>
      <c r="C59" s="133" t="s">
        <v>245</v>
      </c>
      <c r="D59" s="144">
        <f>H15+H16+H17+H19+H20+H21+H22+H23+H25+H26+H30+H31+H32+H41</f>
        <v>250636</v>
      </c>
      <c r="E59" s="144">
        <f>K41+K26+K22+K23+K21+K20+K19+K15+K16+K17+K30+K31+K32</f>
        <v>252301</v>
      </c>
      <c r="F59" s="144">
        <f>N30+N32+N31+N41+N26+N23+N22+N21+N20+N19+N17+N16+N15</f>
        <v>248935.90000000002</v>
      </c>
      <c r="H59" s="138"/>
    </row>
    <row r="60" spans="2:14" x14ac:dyDescent="0.2">
      <c r="B60" s="133" t="s">
        <v>244</v>
      </c>
      <c r="C60" s="133" t="s">
        <v>253</v>
      </c>
      <c r="D60" s="144">
        <f>H28+H29</f>
        <v>8165.7</v>
      </c>
      <c r="E60" s="144">
        <f>K29+K28</f>
        <v>8165.7</v>
      </c>
      <c r="F60" s="144">
        <f>N29+N28</f>
        <v>8165.7</v>
      </c>
    </row>
    <row r="61" spans="2:14" x14ac:dyDescent="0.2">
      <c r="B61" s="140"/>
      <c r="C61" s="140" t="s">
        <v>264</v>
      </c>
      <c r="D61" s="144">
        <f>SUM(D57:D60)</f>
        <v>291973.8</v>
      </c>
      <c r="E61" s="144">
        <f>SUM(E57:E60)</f>
        <v>293638.8</v>
      </c>
      <c r="F61" s="144">
        <f>SUM(F57:F60)</f>
        <v>290273.7</v>
      </c>
      <c r="H61" s="138"/>
    </row>
    <row r="63" spans="2:14" x14ac:dyDescent="0.2">
      <c r="D63" s="138">
        <v>293696500</v>
      </c>
      <c r="E63" s="146">
        <v>293638800</v>
      </c>
      <c r="F63" s="146">
        <v>290273700</v>
      </c>
    </row>
    <row r="64" spans="2:14" x14ac:dyDescent="0.2">
      <c r="D64" s="124" t="b">
        <f t="shared" ref="D64:E64" si="9">D61*1000=D63</f>
        <v>0</v>
      </c>
      <c r="E64" s="124" t="b">
        <f t="shared" si="9"/>
        <v>1</v>
      </c>
      <c r="F64" s="124" t="b">
        <f>F61*1000=F63</f>
        <v>1</v>
      </c>
      <c r="G64" s="138"/>
    </row>
    <row r="66" spans="6:8" x14ac:dyDescent="0.2">
      <c r="F66" s="124" t="s">
        <v>290</v>
      </c>
      <c r="G66" s="187">
        <f>SUM('ч1 НОО'!J28,'ч1 НОО'!J29,'ч1 НОО'!J30,'ч1 ООО'!J28,'ч1 ООО'!J29,'ч1 ООО'!J30,'ч1 ООО'!J31,'ч1 ООО'!J32,'ч1 СОО'!J28)</f>
        <v>953</v>
      </c>
    </row>
    <row r="67" spans="6:8" x14ac:dyDescent="0.2">
      <c r="F67" s="124" t="s">
        <v>291</v>
      </c>
      <c r="G67" s="187">
        <f>SUM(G15:G26)</f>
        <v>953</v>
      </c>
      <c r="H67" s="124">
        <f>G68*150</f>
        <v>122400</v>
      </c>
    </row>
    <row r="68" spans="6:8" x14ac:dyDescent="0.2">
      <c r="F68" s="124" t="s">
        <v>292</v>
      </c>
      <c r="G68" s="187">
        <f>'ч1 питание НОО'!J28+'ч1 питание ООО'!J28+'ч1 питание ООО'!J29+'ч1 питание СОО'!J28+'ч1 питание СОО'!J29</f>
        <v>816</v>
      </c>
    </row>
    <row r="69" spans="6:8" x14ac:dyDescent="0.2">
      <c r="G69" s="124" t="b">
        <f>G67=G66</f>
        <v>1</v>
      </c>
      <c r="H69" s="124" t="b">
        <f>G68=G66</f>
        <v>0</v>
      </c>
    </row>
  </sheetData>
  <mergeCells count="16">
    <mergeCell ref="A28:A32"/>
    <mergeCell ref="B28:B32"/>
    <mergeCell ref="D13:E13"/>
    <mergeCell ref="A8:N8"/>
    <mergeCell ref="A11:A12"/>
    <mergeCell ref="B11:B12"/>
    <mergeCell ref="C11:C12"/>
    <mergeCell ref="D11:E12"/>
    <mergeCell ref="F11:H11"/>
    <mergeCell ref="I11:K11"/>
    <mergeCell ref="L11:N11"/>
    <mergeCell ref="D7:M7"/>
    <mergeCell ref="L1:N1"/>
    <mergeCell ref="L3:N3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view="pageBreakPreview" topLeftCell="C1" zoomScale="55" zoomScaleNormal="90" zoomScaleSheetLayoutView="55" workbookViewId="0">
      <selection activeCell="J29" sqref="J29"/>
    </sheetView>
  </sheetViews>
  <sheetFormatPr defaultColWidth="10.7109375" defaultRowHeight="12" customHeight="1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8" style="29" customWidth="1"/>
    <col min="16" max="16" width="8.85546875" style="29" customWidth="1"/>
    <col min="17" max="17" width="8.5703125" style="29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56" t="s">
        <v>42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7" ht="15.75" x14ac:dyDescent="0.25">
      <c r="G2" s="77" t="s">
        <v>43</v>
      </c>
      <c r="H2" s="78" t="s">
        <v>44</v>
      </c>
    </row>
    <row r="3" spans="1:17" ht="15.75" x14ac:dyDescent="0.25"/>
    <row r="4" spans="1:17" ht="29.25" customHeight="1" x14ac:dyDescent="0.25">
      <c r="A4" s="241" t="s">
        <v>45</v>
      </c>
      <c r="B4" s="241"/>
      <c r="C4" s="241"/>
      <c r="D4" s="241"/>
      <c r="E4" s="241"/>
      <c r="F4" s="241"/>
      <c r="G4" s="241"/>
      <c r="H4" s="241"/>
      <c r="I4" s="241"/>
      <c r="J4" s="241"/>
      <c r="K4" s="242"/>
      <c r="L4" s="247" t="s">
        <v>46</v>
      </c>
      <c r="M4" s="247"/>
      <c r="N4" s="253" t="s">
        <v>187</v>
      </c>
      <c r="O4" s="79"/>
      <c r="P4" s="80"/>
      <c r="Q4" s="79"/>
    </row>
    <row r="5" spans="1:17" ht="29.25" customHeight="1" x14ac:dyDescent="0.25">
      <c r="A5" s="243" t="s">
        <v>180</v>
      </c>
      <c r="B5" s="243"/>
      <c r="C5" s="243"/>
      <c r="D5" s="243"/>
      <c r="E5" s="243"/>
      <c r="F5" s="243"/>
      <c r="G5" s="243"/>
      <c r="H5" s="243"/>
      <c r="I5" s="243"/>
      <c r="J5" s="243"/>
      <c r="K5" s="244"/>
      <c r="L5" s="247"/>
      <c r="M5" s="247"/>
      <c r="N5" s="254"/>
      <c r="O5" s="79"/>
      <c r="P5" s="80"/>
      <c r="Q5" s="79"/>
    </row>
    <row r="6" spans="1:17" ht="15" customHeight="1" x14ac:dyDescent="0.25">
      <c r="A6" s="269" t="s">
        <v>47</v>
      </c>
      <c r="B6" s="269"/>
      <c r="C6" s="269"/>
      <c r="D6" s="269"/>
      <c r="E6" s="269"/>
      <c r="F6" s="269"/>
      <c r="G6" s="269"/>
      <c r="H6" s="269"/>
      <c r="I6" s="269"/>
      <c r="J6" s="269"/>
      <c r="K6" s="270"/>
      <c r="L6" s="247"/>
      <c r="M6" s="247"/>
      <c r="N6" s="254"/>
      <c r="O6" s="79"/>
      <c r="P6" s="80"/>
      <c r="Q6" s="79"/>
    </row>
    <row r="7" spans="1:17" ht="29.25" customHeight="1" x14ac:dyDescent="0.25">
      <c r="A7" s="271" t="s">
        <v>48</v>
      </c>
      <c r="B7" s="271"/>
      <c r="C7" s="271"/>
      <c r="D7" s="271"/>
      <c r="E7" s="271"/>
      <c r="F7" s="271"/>
      <c r="G7" s="271"/>
      <c r="H7" s="271"/>
      <c r="I7" s="271"/>
      <c r="J7" s="271"/>
      <c r="K7" s="272"/>
      <c r="L7" s="247"/>
      <c r="M7" s="247"/>
      <c r="N7" s="254"/>
      <c r="O7" s="79"/>
      <c r="P7" s="80"/>
      <c r="Q7" s="79"/>
    </row>
    <row r="8" spans="1:17" ht="29.25" customHeight="1" x14ac:dyDescent="0.25">
      <c r="A8" s="273" t="s">
        <v>101</v>
      </c>
      <c r="B8" s="273"/>
      <c r="C8" s="273"/>
      <c r="D8" s="273"/>
      <c r="E8" s="273"/>
      <c r="F8" s="273"/>
      <c r="G8" s="273"/>
      <c r="H8" s="273"/>
      <c r="I8" s="273"/>
      <c r="J8" s="273"/>
      <c r="K8" s="274"/>
      <c r="L8" s="247"/>
      <c r="M8" s="247"/>
      <c r="N8" s="254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47"/>
      <c r="M9" s="247"/>
      <c r="N9" s="255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ht="15.75" x14ac:dyDescent="0.25">
      <c r="A11" s="29" t="s">
        <v>50</v>
      </c>
      <c r="P11" s="82"/>
      <c r="Q11" s="82"/>
    </row>
    <row r="12" spans="1:17" ht="15.75" x14ac:dyDescent="0.25"/>
    <row r="13" spans="1:17" s="81" customFormat="1" ht="69" customHeight="1" x14ac:dyDescent="0.25">
      <c r="A13" s="263" t="s">
        <v>51</v>
      </c>
      <c r="B13" s="260" t="s">
        <v>52</v>
      </c>
      <c r="C13" s="261"/>
      <c r="D13" s="262"/>
      <c r="E13" s="260" t="s">
        <v>53</v>
      </c>
      <c r="F13" s="262"/>
      <c r="G13" s="260" t="s">
        <v>54</v>
      </c>
      <c r="H13" s="261"/>
      <c r="I13" s="262"/>
      <c r="J13" s="260" t="s">
        <v>55</v>
      </c>
      <c r="K13" s="261"/>
      <c r="L13" s="262"/>
      <c r="M13" s="237" t="s">
        <v>56</v>
      </c>
      <c r="N13" s="237"/>
      <c r="O13" s="83"/>
    </row>
    <row r="14" spans="1:17" s="81" customFormat="1" ht="42" customHeight="1" x14ac:dyDescent="0.25">
      <c r="A14" s="264"/>
      <c r="B14" s="257" t="s">
        <v>57</v>
      </c>
      <c r="C14" s="257" t="s">
        <v>57</v>
      </c>
      <c r="D14" s="257" t="s">
        <v>57</v>
      </c>
      <c r="E14" s="257" t="s">
        <v>57</v>
      </c>
      <c r="F14" s="257" t="s">
        <v>57</v>
      </c>
      <c r="G14" s="247" t="s">
        <v>58</v>
      </c>
      <c r="H14" s="260" t="s">
        <v>59</v>
      </c>
      <c r="I14" s="262"/>
      <c r="J14" s="248" t="s">
        <v>164</v>
      </c>
      <c r="K14" s="248" t="s">
        <v>165</v>
      </c>
      <c r="L14" s="248" t="s">
        <v>166</v>
      </c>
      <c r="M14" s="251" t="s">
        <v>60</v>
      </c>
      <c r="N14" s="237" t="s">
        <v>61</v>
      </c>
      <c r="O14" s="245"/>
    </row>
    <row r="15" spans="1:17" s="81" customFormat="1" ht="54" customHeight="1" x14ac:dyDescent="0.25">
      <c r="A15" s="264"/>
      <c r="B15" s="258"/>
      <c r="C15" s="258"/>
      <c r="D15" s="258"/>
      <c r="E15" s="258"/>
      <c r="F15" s="258"/>
      <c r="G15" s="247"/>
      <c r="H15" s="257" t="s">
        <v>62</v>
      </c>
      <c r="I15" s="247" t="s">
        <v>63</v>
      </c>
      <c r="J15" s="249"/>
      <c r="K15" s="249" t="s">
        <v>64</v>
      </c>
      <c r="L15" s="249"/>
      <c r="M15" s="251"/>
      <c r="N15" s="237"/>
      <c r="O15" s="245"/>
    </row>
    <row r="16" spans="1:17" s="81" customFormat="1" ht="54" customHeight="1" x14ac:dyDescent="0.25">
      <c r="A16" s="265"/>
      <c r="B16" s="259"/>
      <c r="C16" s="259"/>
      <c r="D16" s="259"/>
      <c r="E16" s="259"/>
      <c r="F16" s="259"/>
      <c r="G16" s="247"/>
      <c r="H16" s="259"/>
      <c r="I16" s="247"/>
      <c r="J16" s="250"/>
      <c r="K16" s="250"/>
      <c r="L16" s="250"/>
      <c r="M16" s="251"/>
      <c r="N16" s="237"/>
      <c r="O16" s="245"/>
    </row>
    <row r="17" spans="1:20" s="84" customFormat="1" ht="15.75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ht="15.75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ht="15.75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0" spans="1:20" ht="15.75" x14ac:dyDescent="0.25"/>
    <row r="21" spans="1:20" ht="16.5" customHeight="1" x14ac:dyDescent="0.25">
      <c r="A21" s="29" t="s">
        <v>65</v>
      </c>
    </row>
    <row r="22" spans="1:20" ht="6" customHeight="1" x14ac:dyDescent="0.25"/>
    <row r="23" spans="1:20" s="81" customFormat="1" ht="67.5" customHeight="1" x14ac:dyDescent="0.25">
      <c r="A23" s="247" t="s">
        <v>51</v>
      </c>
      <c r="B23" s="247" t="s">
        <v>66</v>
      </c>
      <c r="C23" s="247"/>
      <c r="D23" s="247"/>
      <c r="E23" s="247" t="s">
        <v>53</v>
      </c>
      <c r="F23" s="247"/>
      <c r="G23" s="247" t="s">
        <v>67</v>
      </c>
      <c r="H23" s="247"/>
      <c r="I23" s="247"/>
      <c r="J23" s="247" t="s">
        <v>68</v>
      </c>
      <c r="K23" s="247"/>
      <c r="L23" s="247"/>
      <c r="M23" s="237" t="s">
        <v>69</v>
      </c>
      <c r="N23" s="237"/>
      <c r="O23" s="80"/>
      <c r="P23" s="245"/>
      <c r="Q23" s="245"/>
    </row>
    <row r="24" spans="1:20" s="81" customFormat="1" ht="27" customHeight="1" x14ac:dyDescent="0.25">
      <c r="A24" s="247"/>
      <c r="B24" s="257" t="s">
        <v>278</v>
      </c>
      <c r="C24" s="257" t="s">
        <v>279</v>
      </c>
      <c r="D24" s="257" t="s">
        <v>280</v>
      </c>
      <c r="E24" s="257" t="s">
        <v>281</v>
      </c>
      <c r="F24" s="257" t="s">
        <v>74</v>
      </c>
      <c r="G24" s="247" t="s">
        <v>58</v>
      </c>
      <c r="H24" s="247" t="s">
        <v>59</v>
      </c>
      <c r="I24" s="247"/>
      <c r="J24" s="248" t="s">
        <v>164</v>
      </c>
      <c r="K24" s="248" t="s">
        <v>165</v>
      </c>
      <c r="L24" s="248" t="s">
        <v>166</v>
      </c>
      <c r="M24" s="251" t="s">
        <v>60</v>
      </c>
      <c r="N24" s="237" t="s">
        <v>61</v>
      </c>
      <c r="O24" s="252"/>
      <c r="P24" s="246"/>
      <c r="Q24" s="245"/>
    </row>
    <row r="25" spans="1:20" s="81" customFormat="1" ht="27" customHeight="1" x14ac:dyDescent="0.25">
      <c r="A25" s="247"/>
      <c r="B25" s="258"/>
      <c r="C25" s="258"/>
      <c r="D25" s="258"/>
      <c r="E25" s="258"/>
      <c r="F25" s="258"/>
      <c r="G25" s="247"/>
      <c r="H25" s="247" t="s">
        <v>75</v>
      </c>
      <c r="I25" s="247" t="s">
        <v>63</v>
      </c>
      <c r="J25" s="249"/>
      <c r="K25" s="249" t="s">
        <v>64</v>
      </c>
      <c r="L25" s="249"/>
      <c r="M25" s="251"/>
      <c r="N25" s="237"/>
      <c r="O25" s="252"/>
      <c r="P25" s="246"/>
      <c r="Q25" s="245"/>
    </row>
    <row r="26" spans="1:20" s="81" customFormat="1" ht="74.25" customHeight="1" x14ac:dyDescent="0.25">
      <c r="A26" s="247"/>
      <c r="B26" s="259"/>
      <c r="C26" s="259"/>
      <c r="D26" s="259"/>
      <c r="E26" s="259"/>
      <c r="F26" s="259"/>
      <c r="G26" s="247"/>
      <c r="H26" s="247"/>
      <c r="I26" s="247"/>
      <c r="J26" s="250"/>
      <c r="K26" s="250"/>
      <c r="L26" s="250"/>
      <c r="M26" s="251"/>
      <c r="N26" s="237"/>
      <c r="O26" s="252"/>
      <c r="P26" s="246"/>
      <c r="Q26" s="245"/>
    </row>
    <row r="27" spans="1:20" s="84" customFormat="1" ht="15.75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47.25" x14ac:dyDescent="0.25">
      <c r="A28" s="76" t="s">
        <v>181</v>
      </c>
      <c r="B28" s="76" t="s">
        <v>102</v>
      </c>
      <c r="C28" s="76" t="s">
        <v>102</v>
      </c>
      <c r="D28" s="76" t="s">
        <v>102</v>
      </c>
      <c r="E28" s="76" t="s">
        <v>76</v>
      </c>
      <c r="F28" s="76"/>
      <c r="G28" s="76" t="s">
        <v>186</v>
      </c>
      <c r="H28" s="76" t="s">
        <v>129</v>
      </c>
      <c r="I28" s="76">
        <v>792</v>
      </c>
      <c r="J28" s="76">
        <v>350</v>
      </c>
      <c r="K28" s="76">
        <v>350</v>
      </c>
      <c r="L28" s="76">
        <v>350</v>
      </c>
      <c r="M28" s="122">
        <f>ROUND(N28/J28*100,1)</f>
        <v>4.9000000000000004</v>
      </c>
      <c r="N28" s="119">
        <f>ROUNDDOWN(J28*0.05,0)</f>
        <v>17</v>
      </c>
      <c r="O28" s="96"/>
      <c r="P28" s="97"/>
      <c r="Q28" s="96"/>
    </row>
    <row r="29" spans="1:20" s="84" customFormat="1" ht="47.25" x14ac:dyDescent="0.25">
      <c r="A29" s="76" t="s">
        <v>182</v>
      </c>
      <c r="B29" s="76" t="s">
        <v>102</v>
      </c>
      <c r="C29" s="76" t="s">
        <v>184</v>
      </c>
      <c r="D29" s="76" t="s">
        <v>102</v>
      </c>
      <c r="E29" s="76" t="s">
        <v>76</v>
      </c>
      <c r="F29" s="76"/>
      <c r="G29" s="76" t="s">
        <v>186</v>
      </c>
      <c r="H29" s="76" t="s">
        <v>129</v>
      </c>
      <c r="I29" s="76">
        <v>792</v>
      </c>
      <c r="J29" s="76">
        <v>6</v>
      </c>
      <c r="K29" s="76">
        <v>6</v>
      </c>
      <c r="L29" s="76">
        <v>6</v>
      </c>
      <c r="M29" s="122">
        <f>ROUND(N29/J29*100,1)</f>
        <v>0</v>
      </c>
      <c r="N29" s="119">
        <f>ROUNDDOWN(J29*0.05,0)</f>
        <v>0</v>
      </c>
      <c r="O29" s="96"/>
      <c r="P29" s="97"/>
      <c r="Q29" s="96"/>
    </row>
    <row r="30" spans="1:20" s="84" customFormat="1" ht="47.25" x14ac:dyDescent="0.25">
      <c r="A30" s="76" t="s">
        <v>183</v>
      </c>
      <c r="B30" s="76" t="s">
        <v>102</v>
      </c>
      <c r="C30" s="76" t="s">
        <v>102</v>
      </c>
      <c r="D30" s="76" t="s">
        <v>185</v>
      </c>
      <c r="E30" s="76" t="s">
        <v>76</v>
      </c>
      <c r="F30" s="76"/>
      <c r="G30" s="76" t="s">
        <v>186</v>
      </c>
      <c r="H30" s="76" t="s">
        <v>129</v>
      </c>
      <c r="I30" s="76">
        <v>792</v>
      </c>
      <c r="J30" s="76">
        <v>11</v>
      </c>
      <c r="K30" s="76">
        <v>11</v>
      </c>
      <c r="L30" s="76">
        <v>11</v>
      </c>
      <c r="M30" s="122">
        <f t="shared" ref="M30" si="0">ROUND(N30/J30*100,1)</f>
        <v>0</v>
      </c>
      <c r="N30" s="119">
        <f t="shared" ref="N30" si="1">ROUNDDOWN(J30*0.05,0)</f>
        <v>0</v>
      </c>
      <c r="O30" s="96"/>
      <c r="P30" s="97"/>
      <c r="Q30" s="96"/>
    </row>
    <row r="31" spans="1:20" ht="24.75" customHeight="1" x14ac:dyDescent="0.25">
      <c r="J31" s="84"/>
      <c r="K31" s="84"/>
      <c r="L31" s="84"/>
      <c r="M31" s="84"/>
      <c r="N31" s="84"/>
      <c r="O31" s="84"/>
      <c r="P31" s="84"/>
      <c r="Q31" s="84"/>
      <c r="R31" s="98" t="e">
        <f>SUM(#REF!)</f>
        <v>#REF!</v>
      </c>
      <c r="S31" s="98" t="e">
        <f>SUM(#REF!)</f>
        <v>#REF!</v>
      </c>
      <c r="T31" s="98" t="e">
        <f>SUM(#REF!)</f>
        <v>#REF!</v>
      </c>
    </row>
    <row r="32" spans="1:20" ht="21" customHeight="1" x14ac:dyDescent="0.25">
      <c r="A32" s="29" t="s">
        <v>77</v>
      </c>
      <c r="R32" s="98" t="e">
        <f>R31+#REF!</f>
        <v>#REF!</v>
      </c>
      <c r="S32" s="98" t="e">
        <f>S31+#REF!</f>
        <v>#REF!</v>
      </c>
      <c r="T32" s="98" t="e">
        <f>T31+#REF!</f>
        <v>#REF!</v>
      </c>
    </row>
    <row r="33" spans="1:18" ht="14.25" customHeight="1" x14ac:dyDescent="0.25"/>
    <row r="34" spans="1:18" s="81" customFormat="1" ht="14.25" customHeight="1" x14ac:dyDescent="0.25">
      <c r="A34" s="266" t="s">
        <v>78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7"/>
      <c r="O34" s="100"/>
      <c r="P34" s="29"/>
      <c r="Q34" s="29"/>
    </row>
    <row r="35" spans="1:18" s="84" customFormat="1" ht="13.5" customHeight="1" x14ac:dyDescent="0.25">
      <c r="A35" s="247" t="s">
        <v>79</v>
      </c>
      <c r="B35" s="247"/>
      <c r="C35" s="247"/>
      <c r="D35" s="247" t="s">
        <v>80</v>
      </c>
      <c r="E35" s="247"/>
      <c r="F35" s="247" t="s">
        <v>81</v>
      </c>
      <c r="G35" s="247"/>
      <c r="H35" s="247" t="s">
        <v>82</v>
      </c>
      <c r="I35" s="247"/>
      <c r="J35" s="247"/>
      <c r="K35" s="247" t="s">
        <v>75</v>
      </c>
      <c r="L35" s="247"/>
      <c r="M35" s="247"/>
      <c r="N35" s="260"/>
      <c r="O35" s="101"/>
      <c r="P35" s="81"/>
      <c r="Q35" s="81"/>
    </row>
    <row r="36" spans="1:18" s="81" customFormat="1" ht="15.75" x14ac:dyDescent="0.25">
      <c r="A36" s="232">
        <v>1</v>
      </c>
      <c r="B36" s="232"/>
      <c r="C36" s="232"/>
      <c r="D36" s="232">
        <v>2</v>
      </c>
      <c r="E36" s="232"/>
      <c r="F36" s="240" t="s">
        <v>83</v>
      </c>
      <c r="G36" s="240"/>
      <c r="H36" s="240" t="s">
        <v>84</v>
      </c>
      <c r="I36" s="240"/>
      <c r="J36" s="240"/>
      <c r="K36" s="232">
        <v>5</v>
      </c>
      <c r="L36" s="232"/>
      <c r="M36" s="232"/>
      <c r="N36" s="233"/>
      <c r="O36" s="102"/>
      <c r="P36" s="84"/>
      <c r="Q36" s="84"/>
    </row>
    <row r="37" spans="1:18" s="81" customFormat="1" ht="15.75" x14ac:dyDescent="0.25">
      <c r="A37" s="236"/>
      <c r="B37" s="236"/>
      <c r="C37" s="236"/>
      <c r="D37" s="236"/>
      <c r="E37" s="236"/>
      <c r="F37" s="237"/>
      <c r="G37" s="237"/>
      <c r="H37" s="237"/>
      <c r="I37" s="237"/>
      <c r="J37" s="237"/>
      <c r="K37" s="238"/>
      <c r="L37" s="238"/>
      <c r="M37" s="238"/>
      <c r="N37" s="239"/>
      <c r="O37" s="103"/>
    </row>
    <row r="39" spans="1:18" ht="22.5" customHeight="1" x14ac:dyDescent="0.25">
      <c r="A39" s="29" t="s">
        <v>140</v>
      </c>
    </row>
    <row r="40" spans="1:18" ht="12.75" customHeight="1" x14ac:dyDescent="0.25"/>
    <row r="41" spans="1:18" ht="15.75" x14ac:dyDescent="0.25">
      <c r="A41" s="235" t="s">
        <v>141</v>
      </c>
      <c r="B41" s="235"/>
      <c r="C41" s="235"/>
      <c r="D41" s="235" t="s">
        <v>142</v>
      </c>
      <c r="E41" s="235"/>
      <c r="F41" s="235"/>
      <c r="G41" s="235"/>
    </row>
    <row r="42" spans="1:18" ht="15.75" x14ac:dyDescent="0.25">
      <c r="A42" s="235">
        <v>1</v>
      </c>
      <c r="B42" s="235"/>
      <c r="C42" s="235"/>
      <c r="D42" s="235">
        <v>2</v>
      </c>
      <c r="E42" s="235"/>
      <c r="F42" s="235"/>
      <c r="G42" s="235"/>
    </row>
    <row r="43" spans="1:18" ht="15.75" x14ac:dyDescent="0.25">
      <c r="A43" s="235"/>
      <c r="B43" s="235"/>
      <c r="C43" s="235"/>
      <c r="D43" s="235"/>
      <c r="E43" s="235"/>
      <c r="F43" s="235"/>
      <c r="G43" s="235"/>
    </row>
    <row r="44" spans="1:18" ht="15" customHeight="1" x14ac:dyDescent="0.25"/>
    <row r="45" spans="1:18" ht="15" customHeight="1" x14ac:dyDescent="0.25">
      <c r="A45" s="29" t="s">
        <v>85</v>
      </c>
    </row>
    <row r="46" spans="1:18" ht="15" customHeight="1" x14ac:dyDescent="0.25">
      <c r="A46" s="234" t="s">
        <v>86</v>
      </c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</row>
    <row r="47" spans="1:18" ht="15.75" x14ac:dyDescent="0.25">
      <c r="A47" s="109" t="s">
        <v>188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10"/>
      <c r="P47" s="110"/>
      <c r="Q47" s="110"/>
      <c r="R47" s="109"/>
    </row>
    <row r="48" spans="1:18" ht="21.75" customHeight="1" x14ac:dyDescent="0.25">
      <c r="A48" s="109" t="s">
        <v>189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10"/>
      <c r="P48" s="110"/>
      <c r="Q48" s="110"/>
      <c r="R48" s="109"/>
    </row>
    <row r="49" spans="1:18" ht="22.5" customHeight="1" x14ac:dyDescent="0.25">
      <c r="A49" s="109" t="s">
        <v>277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0"/>
      <c r="P49" s="110"/>
      <c r="Q49" s="110"/>
      <c r="R49" s="109"/>
    </row>
    <row r="50" spans="1:18" ht="23.25" customHeight="1" x14ac:dyDescent="0.25">
      <c r="A50" s="109" t="s">
        <v>190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10"/>
      <c r="P50" s="110"/>
      <c r="Q50" s="110"/>
      <c r="R50" s="109"/>
    </row>
    <row r="51" spans="1:18" ht="18.75" customHeight="1" x14ac:dyDescent="0.25">
      <c r="A51" s="268" t="s">
        <v>87</v>
      </c>
      <c r="B51" s="268"/>
      <c r="C51" s="268"/>
      <c r="D51" s="268"/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110"/>
      <c r="P51" s="110"/>
      <c r="Q51" s="110"/>
      <c r="R51" s="109"/>
    </row>
    <row r="52" spans="1:18" ht="13.5" customHeight="1" x14ac:dyDescent="0.25">
      <c r="A52" s="224" t="s">
        <v>88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</row>
    <row r="53" spans="1:18" ht="15.75" customHeight="1" x14ac:dyDescent="0.25"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8" ht="15" customHeight="1" x14ac:dyDescent="0.25">
      <c r="A54" s="29" t="s">
        <v>89</v>
      </c>
    </row>
    <row r="55" spans="1:18" s="81" customFormat="1" ht="17.25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8" s="81" customFormat="1" ht="20.25" customHeight="1" x14ac:dyDescent="0.25">
      <c r="A56" s="225" t="s">
        <v>90</v>
      </c>
      <c r="B56" s="226"/>
      <c r="C56" s="226"/>
      <c r="D56" s="227"/>
      <c r="E56" s="225" t="s">
        <v>91</v>
      </c>
      <c r="F56" s="226"/>
      <c r="G56" s="226"/>
      <c r="H56" s="226"/>
      <c r="I56" s="226"/>
      <c r="J56" s="226"/>
      <c r="K56" s="226"/>
      <c r="L56" s="227"/>
      <c r="M56" s="230" t="s">
        <v>92</v>
      </c>
      <c r="N56" s="231"/>
      <c r="O56" s="107"/>
      <c r="P56" s="228"/>
      <c r="Q56" s="228"/>
    </row>
    <row r="57" spans="1:18" s="81" customFormat="1" ht="15.75" x14ac:dyDescent="0.25">
      <c r="A57" s="225">
        <v>1</v>
      </c>
      <c r="B57" s="226"/>
      <c r="C57" s="226"/>
      <c r="D57" s="227"/>
      <c r="E57" s="225">
        <v>2</v>
      </c>
      <c r="F57" s="226"/>
      <c r="G57" s="226"/>
      <c r="H57" s="226"/>
      <c r="I57" s="226"/>
      <c r="J57" s="226"/>
      <c r="K57" s="226"/>
      <c r="L57" s="227"/>
      <c r="M57" s="232">
        <v>3</v>
      </c>
      <c r="N57" s="233"/>
      <c r="O57" s="107"/>
      <c r="P57" s="229"/>
      <c r="Q57" s="229"/>
    </row>
    <row r="58" spans="1:18" s="81" customFormat="1" ht="24" customHeight="1" x14ac:dyDescent="0.25">
      <c r="A58" s="205" t="s">
        <v>93</v>
      </c>
      <c r="B58" s="206"/>
      <c r="C58" s="206"/>
      <c r="D58" s="207"/>
      <c r="E58" s="209" t="s">
        <v>94</v>
      </c>
      <c r="F58" s="210"/>
      <c r="G58" s="210"/>
      <c r="H58" s="210"/>
      <c r="I58" s="210"/>
      <c r="J58" s="210"/>
      <c r="K58" s="210"/>
      <c r="L58" s="211"/>
      <c r="M58" s="218" t="s">
        <v>95</v>
      </c>
      <c r="N58" s="219"/>
      <c r="O58" s="108"/>
      <c r="P58" s="208"/>
      <c r="Q58" s="208"/>
    </row>
    <row r="59" spans="1:18" s="81" customFormat="1" ht="24" customHeight="1" x14ac:dyDescent="0.25">
      <c r="A59" s="205" t="s">
        <v>96</v>
      </c>
      <c r="B59" s="206"/>
      <c r="C59" s="206"/>
      <c r="D59" s="207"/>
      <c r="E59" s="212"/>
      <c r="F59" s="213"/>
      <c r="G59" s="213"/>
      <c r="H59" s="213"/>
      <c r="I59" s="213"/>
      <c r="J59" s="213"/>
      <c r="K59" s="213"/>
      <c r="L59" s="214"/>
      <c r="M59" s="220"/>
      <c r="N59" s="221"/>
      <c r="O59" s="108"/>
      <c r="P59" s="208"/>
      <c r="Q59" s="208"/>
    </row>
    <row r="60" spans="1:18" ht="24" customHeight="1" x14ac:dyDescent="0.25">
      <c r="A60" s="205" t="s">
        <v>97</v>
      </c>
      <c r="B60" s="206"/>
      <c r="C60" s="206"/>
      <c r="D60" s="207"/>
      <c r="E60" s="212"/>
      <c r="F60" s="213"/>
      <c r="G60" s="213"/>
      <c r="H60" s="213"/>
      <c r="I60" s="213"/>
      <c r="J60" s="213"/>
      <c r="K60" s="213"/>
      <c r="L60" s="214"/>
      <c r="M60" s="220"/>
      <c r="N60" s="221"/>
      <c r="O60" s="108"/>
      <c r="P60" s="208"/>
      <c r="Q60" s="208"/>
    </row>
    <row r="61" spans="1:18" ht="24" customHeight="1" x14ac:dyDescent="0.25">
      <c r="A61" s="205" t="s">
        <v>98</v>
      </c>
      <c r="B61" s="206"/>
      <c r="C61" s="206"/>
      <c r="D61" s="207"/>
      <c r="E61" s="215"/>
      <c r="F61" s="216"/>
      <c r="G61" s="216"/>
      <c r="H61" s="216"/>
      <c r="I61" s="216"/>
      <c r="J61" s="216"/>
      <c r="K61" s="216"/>
      <c r="L61" s="217"/>
      <c r="M61" s="222"/>
      <c r="N61" s="223"/>
      <c r="O61" s="108"/>
      <c r="P61" s="208"/>
      <c r="Q61" s="208"/>
    </row>
    <row r="62" spans="1:18" ht="27.75" customHeight="1" x14ac:dyDescent="0.25"/>
  </sheetData>
  <mergeCells count="96">
    <mergeCell ref="A51:N51"/>
    <mergeCell ref="A6:K6"/>
    <mergeCell ref="A7:K7"/>
    <mergeCell ref="A8:K8"/>
    <mergeCell ref="A41:C41"/>
    <mergeCell ref="I15:I16"/>
    <mergeCell ref="J14:J16"/>
    <mergeCell ref="A23:A26"/>
    <mergeCell ref="B23:D23"/>
    <mergeCell ref="B24:B26"/>
    <mergeCell ref="C24:C26"/>
    <mergeCell ref="D24:D26"/>
    <mergeCell ref="E23:F23"/>
    <mergeCell ref="G23:I23"/>
    <mergeCell ref="J23:L23"/>
    <mergeCell ref="E24:E26"/>
    <mergeCell ref="F24:F26"/>
    <mergeCell ref="G24:G26"/>
    <mergeCell ref="A34:N34"/>
    <mergeCell ref="A35:C35"/>
    <mergeCell ref="D35:E35"/>
    <mergeCell ref="F35:G35"/>
    <mergeCell ref="H35:J35"/>
    <mergeCell ref="K35:N35"/>
    <mergeCell ref="A1:O1"/>
    <mergeCell ref="B14:B16"/>
    <mergeCell ref="B13:D13"/>
    <mergeCell ref="A13:A16"/>
    <mergeCell ref="E13:F13"/>
    <mergeCell ref="G13:I13"/>
    <mergeCell ref="H14:I14"/>
    <mergeCell ref="H15:H16"/>
    <mergeCell ref="J13:L13"/>
    <mergeCell ref="C14:C16"/>
    <mergeCell ref="D14:D16"/>
    <mergeCell ref="E14:E16"/>
    <mergeCell ref="F14:F16"/>
    <mergeCell ref="G14:G16"/>
    <mergeCell ref="K14:K16"/>
    <mergeCell ref="L14:L16"/>
    <mergeCell ref="N14:N16"/>
    <mergeCell ref="O14:O16"/>
    <mergeCell ref="M13:N13"/>
    <mergeCell ref="L4:M9"/>
    <mergeCell ref="N4:N9"/>
    <mergeCell ref="A4:K4"/>
    <mergeCell ref="A5:K5"/>
    <mergeCell ref="P23:Q23"/>
    <mergeCell ref="M23:N23"/>
    <mergeCell ref="P24:P26"/>
    <mergeCell ref="Q24:Q26"/>
    <mergeCell ref="H25:H26"/>
    <mergeCell ref="I25:I26"/>
    <mergeCell ref="K24:K26"/>
    <mergeCell ref="L24:L26"/>
    <mergeCell ref="M24:M26"/>
    <mergeCell ref="N24:N26"/>
    <mergeCell ref="O24:O26"/>
    <mergeCell ref="H24:I24"/>
    <mergeCell ref="J24:J26"/>
    <mergeCell ref="M14:M16"/>
    <mergeCell ref="A36:C36"/>
    <mergeCell ref="D36:E36"/>
    <mergeCell ref="F36:G36"/>
    <mergeCell ref="H36:J36"/>
    <mergeCell ref="K36:N36"/>
    <mergeCell ref="A37:C37"/>
    <mergeCell ref="D37:E37"/>
    <mergeCell ref="F37:G37"/>
    <mergeCell ref="H37:J37"/>
    <mergeCell ref="K37:N37"/>
    <mergeCell ref="A46:O46"/>
    <mergeCell ref="A42:C42"/>
    <mergeCell ref="A43:C43"/>
    <mergeCell ref="D41:G41"/>
    <mergeCell ref="D42:G42"/>
    <mergeCell ref="D43:G43"/>
    <mergeCell ref="A52:Q52"/>
    <mergeCell ref="A56:D56"/>
    <mergeCell ref="P56:Q56"/>
    <mergeCell ref="A57:D57"/>
    <mergeCell ref="P57:Q57"/>
    <mergeCell ref="M56:N56"/>
    <mergeCell ref="M57:N57"/>
    <mergeCell ref="E56:L56"/>
    <mergeCell ref="E57:L57"/>
    <mergeCell ref="A61:D61"/>
    <mergeCell ref="P61:Q61"/>
    <mergeCell ref="A58:D58"/>
    <mergeCell ref="P58:Q58"/>
    <mergeCell ref="A59:D59"/>
    <mergeCell ref="P59:Q59"/>
    <mergeCell ref="A60:D60"/>
    <mergeCell ref="P60:Q60"/>
    <mergeCell ref="E58:L61"/>
    <mergeCell ref="M58:N61"/>
  </mergeCells>
  <pageMargins left="0.59055118110236238" right="0.51181102362204722" top="0.78740157480314954" bottom="0.39370078740157477" header="0.19685039370078738" footer="0.19685039370078738"/>
  <pageSetup paperSize="9" scale="50" firstPageNumber="4" orientation="landscape" useFirstPageNumber="1" r:id="rId1"/>
  <headerFooter alignWithMargins="0">
    <oddHeader>&amp;C&amp;"Times New Roman,обычный"&amp;10&amp;P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view="pageBreakPreview" topLeftCell="D1" zoomScale="60" zoomScaleNormal="55" workbookViewId="0">
      <selection activeCell="J28" sqref="J28:N32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32.28515625" style="29" bestFit="1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8" style="29" customWidth="1"/>
    <col min="16" max="16" width="8.85546875" style="29" customWidth="1"/>
    <col min="17" max="17" width="8.5703125" style="29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56" t="s">
        <v>42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7" x14ac:dyDescent="0.25">
      <c r="G2" s="77" t="s">
        <v>43</v>
      </c>
      <c r="H2" s="78" t="s">
        <v>99</v>
      </c>
    </row>
    <row r="4" spans="1:17" ht="29.25" customHeight="1" x14ac:dyDescent="0.25">
      <c r="A4" s="241" t="s">
        <v>45</v>
      </c>
      <c r="B4" s="241"/>
      <c r="C4" s="241"/>
      <c r="D4" s="241"/>
      <c r="E4" s="241"/>
      <c r="F4" s="241"/>
      <c r="G4" s="241"/>
      <c r="H4" s="241"/>
      <c r="I4" s="241"/>
      <c r="J4" s="241"/>
      <c r="K4" s="242"/>
      <c r="L4" s="247" t="s">
        <v>46</v>
      </c>
      <c r="M4" s="247"/>
      <c r="N4" s="253" t="s">
        <v>197</v>
      </c>
      <c r="O4" s="79"/>
      <c r="P4" s="80"/>
      <c r="Q4" s="79"/>
    </row>
    <row r="5" spans="1:17" ht="29.25" customHeight="1" x14ac:dyDescent="0.25">
      <c r="A5" s="243" t="s">
        <v>191</v>
      </c>
      <c r="B5" s="243"/>
      <c r="C5" s="243"/>
      <c r="D5" s="243"/>
      <c r="E5" s="243"/>
      <c r="F5" s="243"/>
      <c r="G5" s="243"/>
      <c r="H5" s="243"/>
      <c r="I5" s="243"/>
      <c r="J5" s="243"/>
      <c r="K5" s="244"/>
      <c r="L5" s="247"/>
      <c r="M5" s="247"/>
      <c r="N5" s="254"/>
      <c r="O5" s="79"/>
      <c r="P5" s="80"/>
      <c r="Q5" s="79"/>
    </row>
    <row r="6" spans="1:17" ht="15" customHeight="1" x14ac:dyDescent="0.25">
      <c r="A6" s="269" t="s">
        <v>47</v>
      </c>
      <c r="B6" s="269"/>
      <c r="C6" s="269"/>
      <c r="D6" s="269"/>
      <c r="E6" s="269"/>
      <c r="F6" s="269"/>
      <c r="G6" s="269"/>
      <c r="H6" s="269"/>
      <c r="I6" s="269"/>
      <c r="J6" s="269"/>
      <c r="K6" s="270"/>
      <c r="L6" s="247"/>
      <c r="M6" s="247"/>
      <c r="N6" s="254"/>
      <c r="O6" s="79"/>
      <c r="P6" s="80"/>
      <c r="Q6" s="79"/>
    </row>
    <row r="7" spans="1:17" ht="29.25" customHeight="1" x14ac:dyDescent="0.25">
      <c r="A7" s="271" t="s">
        <v>48</v>
      </c>
      <c r="B7" s="271"/>
      <c r="C7" s="271"/>
      <c r="D7" s="271"/>
      <c r="E7" s="271"/>
      <c r="F7" s="271"/>
      <c r="G7" s="271"/>
      <c r="H7" s="271"/>
      <c r="I7" s="271"/>
      <c r="J7" s="271"/>
      <c r="K7" s="272"/>
      <c r="L7" s="247"/>
      <c r="M7" s="247"/>
      <c r="N7" s="254"/>
      <c r="O7" s="79"/>
      <c r="P7" s="80"/>
      <c r="Q7" s="79"/>
    </row>
    <row r="8" spans="1:17" ht="29.25" customHeight="1" x14ac:dyDescent="0.25">
      <c r="A8" s="273" t="s">
        <v>101</v>
      </c>
      <c r="B8" s="273"/>
      <c r="C8" s="273"/>
      <c r="D8" s="273"/>
      <c r="E8" s="273"/>
      <c r="F8" s="273"/>
      <c r="G8" s="273"/>
      <c r="H8" s="273"/>
      <c r="I8" s="273"/>
      <c r="J8" s="273"/>
      <c r="K8" s="274"/>
      <c r="L8" s="247"/>
      <c r="M8" s="247"/>
      <c r="N8" s="254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47"/>
      <c r="M9" s="247"/>
      <c r="N9" s="255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63" t="s">
        <v>51</v>
      </c>
      <c r="B13" s="260" t="s">
        <v>52</v>
      </c>
      <c r="C13" s="261"/>
      <c r="D13" s="262"/>
      <c r="E13" s="260" t="s">
        <v>53</v>
      </c>
      <c r="F13" s="262"/>
      <c r="G13" s="260" t="s">
        <v>54</v>
      </c>
      <c r="H13" s="261"/>
      <c r="I13" s="262"/>
      <c r="J13" s="260" t="s">
        <v>55</v>
      </c>
      <c r="K13" s="261"/>
      <c r="L13" s="262"/>
      <c r="M13" s="237" t="s">
        <v>56</v>
      </c>
      <c r="N13" s="237"/>
      <c r="O13" s="83"/>
    </row>
    <row r="14" spans="1:17" s="81" customFormat="1" ht="13.5" customHeight="1" x14ac:dyDescent="0.25">
      <c r="A14" s="264"/>
      <c r="B14" s="257" t="s">
        <v>57</v>
      </c>
      <c r="C14" s="257" t="s">
        <v>57</v>
      </c>
      <c r="D14" s="257" t="s">
        <v>57</v>
      </c>
      <c r="E14" s="257" t="s">
        <v>57</v>
      </c>
      <c r="F14" s="257" t="s">
        <v>57</v>
      </c>
      <c r="G14" s="247" t="s">
        <v>58</v>
      </c>
      <c r="H14" s="260" t="s">
        <v>59</v>
      </c>
      <c r="I14" s="262"/>
      <c r="J14" s="248" t="s">
        <v>164</v>
      </c>
      <c r="K14" s="248" t="s">
        <v>165</v>
      </c>
      <c r="L14" s="248" t="s">
        <v>166</v>
      </c>
      <c r="M14" s="251" t="s">
        <v>60</v>
      </c>
      <c r="N14" s="237" t="s">
        <v>61</v>
      </c>
      <c r="O14" s="245"/>
    </row>
    <row r="15" spans="1:17" s="81" customFormat="1" ht="9" customHeight="1" x14ac:dyDescent="0.25">
      <c r="A15" s="264"/>
      <c r="B15" s="258"/>
      <c r="C15" s="258"/>
      <c r="D15" s="258"/>
      <c r="E15" s="258"/>
      <c r="F15" s="258"/>
      <c r="G15" s="247"/>
      <c r="H15" s="257" t="s">
        <v>62</v>
      </c>
      <c r="I15" s="247" t="s">
        <v>63</v>
      </c>
      <c r="J15" s="249"/>
      <c r="K15" s="249" t="s">
        <v>64</v>
      </c>
      <c r="L15" s="249"/>
      <c r="M15" s="251"/>
      <c r="N15" s="237"/>
      <c r="O15" s="245"/>
    </row>
    <row r="16" spans="1:17" s="81" customFormat="1" ht="28.5" customHeight="1" x14ac:dyDescent="0.25">
      <c r="A16" s="265"/>
      <c r="B16" s="259"/>
      <c r="C16" s="259"/>
      <c r="D16" s="259"/>
      <c r="E16" s="259"/>
      <c r="F16" s="259"/>
      <c r="G16" s="247"/>
      <c r="H16" s="259"/>
      <c r="I16" s="247"/>
      <c r="J16" s="250"/>
      <c r="K16" s="250"/>
      <c r="L16" s="250"/>
      <c r="M16" s="251"/>
      <c r="N16" s="237"/>
      <c r="O16" s="245"/>
    </row>
    <row r="17" spans="1:17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17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17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17" ht="16.5" customHeight="1" x14ac:dyDescent="0.25">
      <c r="A21" s="29" t="s">
        <v>65</v>
      </c>
    </row>
    <row r="22" spans="1:17" ht="15.75" customHeight="1" x14ac:dyDescent="0.25"/>
    <row r="23" spans="1:17" s="81" customFormat="1" ht="67.5" customHeight="1" x14ac:dyDescent="0.25">
      <c r="A23" s="247" t="s">
        <v>51</v>
      </c>
      <c r="B23" s="247" t="s">
        <v>66</v>
      </c>
      <c r="C23" s="247"/>
      <c r="D23" s="247"/>
      <c r="E23" s="247" t="s">
        <v>53</v>
      </c>
      <c r="F23" s="247"/>
      <c r="G23" s="247" t="s">
        <v>67</v>
      </c>
      <c r="H23" s="247"/>
      <c r="I23" s="247"/>
      <c r="J23" s="247" t="s">
        <v>68</v>
      </c>
      <c r="K23" s="247"/>
      <c r="L23" s="247"/>
      <c r="M23" s="237" t="s">
        <v>69</v>
      </c>
      <c r="N23" s="237"/>
      <c r="O23" s="80"/>
      <c r="P23" s="245"/>
      <c r="Q23" s="245"/>
    </row>
    <row r="24" spans="1:17" s="81" customFormat="1" ht="27" customHeight="1" x14ac:dyDescent="0.25">
      <c r="A24" s="247"/>
      <c r="B24" s="257" t="s">
        <v>278</v>
      </c>
      <c r="C24" s="257" t="s">
        <v>279</v>
      </c>
      <c r="D24" s="257" t="s">
        <v>280</v>
      </c>
      <c r="E24" s="257" t="s">
        <v>281</v>
      </c>
      <c r="F24" s="257" t="s">
        <v>74</v>
      </c>
      <c r="G24" s="247" t="s">
        <v>58</v>
      </c>
      <c r="H24" s="247" t="s">
        <v>59</v>
      </c>
      <c r="I24" s="247"/>
      <c r="J24" s="248" t="s">
        <v>164</v>
      </c>
      <c r="K24" s="248" t="s">
        <v>165</v>
      </c>
      <c r="L24" s="248" t="s">
        <v>166</v>
      </c>
      <c r="M24" s="251" t="s">
        <v>60</v>
      </c>
      <c r="N24" s="237" t="s">
        <v>61</v>
      </c>
      <c r="O24" s="252"/>
      <c r="P24" s="246"/>
      <c r="Q24" s="245"/>
    </row>
    <row r="25" spans="1:17" s="81" customFormat="1" ht="27" customHeight="1" x14ac:dyDescent="0.25">
      <c r="A25" s="247"/>
      <c r="B25" s="258"/>
      <c r="C25" s="258"/>
      <c r="D25" s="258"/>
      <c r="E25" s="258"/>
      <c r="F25" s="258"/>
      <c r="G25" s="247"/>
      <c r="H25" s="247" t="s">
        <v>75</v>
      </c>
      <c r="I25" s="247" t="s">
        <v>63</v>
      </c>
      <c r="J25" s="249"/>
      <c r="K25" s="249" t="s">
        <v>64</v>
      </c>
      <c r="L25" s="249"/>
      <c r="M25" s="251"/>
      <c r="N25" s="237"/>
      <c r="O25" s="252"/>
      <c r="P25" s="246"/>
      <c r="Q25" s="245"/>
    </row>
    <row r="26" spans="1:17" s="81" customFormat="1" ht="81" customHeight="1" x14ac:dyDescent="0.25">
      <c r="A26" s="247"/>
      <c r="B26" s="259"/>
      <c r="C26" s="259"/>
      <c r="D26" s="259"/>
      <c r="E26" s="259"/>
      <c r="F26" s="259"/>
      <c r="G26" s="247"/>
      <c r="H26" s="247"/>
      <c r="I26" s="247"/>
      <c r="J26" s="250"/>
      <c r="K26" s="250"/>
      <c r="L26" s="250"/>
      <c r="M26" s="251"/>
      <c r="N26" s="237"/>
      <c r="O26" s="252"/>
      <c r="P26" s="246"/>
      <c r="Q26" s="245"/>
    </row>
    <row r="27" spans="1:17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17" s="84" customFormat="1" ht="47.25" x14ac:dyDescent="0.25">
      <c r="A28" s="76" t="s">
        <v>192</v>
      </c>
      <c r="B28" s="76" t="s">
        <v>102</v>
      </c>
      <c r="C28" s="76" t="s">
        <v>102</v>
      </c>
      <c r="D28" s="76" t="s">
        <v>185</v>
      </c>
      <c r="E28" s="76" t="s">
        <v>76</v>
      </c>
      <c r="F28" s="76"/>
      <c r="G28" s="76" t="s">
        <v>186</v>
      </c>
      <c r="H28" s="76" t="s">
        <v>129</v>
      </c>
      <c r="I28" s="76">
        <v>792</v>
      </c>
      <c r="J28" s="76">
        <v>5</v>
      </c>
      <c r="K28" s="76">
        <v>5</v>
      </c>
      <c r="L28" s="76">
        <f t="shared" ref="L28" si="0">K28</f>
        <v>5</v>
      </c>
      <c r="M28" s="122">
        <f>ROUND(N28/J28*100,1)</f>
        <v>0</v>
      </c>
      <c r="N28" s="186">
        <f>ROUNDDOWN(J28*0.05,0)</f>
        <v>0</v>
      </c>
      <c r="O28" s="96"/>
      <c r="P28" s="97"/>
      <c r="Q28" s="96"/>
    </row>
    <row r="29" spans="1:17" s="84" customFormat="1" ht="47.25" x14ac:dyDescent="0.25">
      <c r="A29" s="76" t="s">
        <v>193</v>
      </c>
      <c r="B29" s="76" t="s">
        <v>102</v>
      </c>
      <c r="C29" s="76" t="s">
        <v>102</v>
      </c>
      <c r="D29" s="76" t="s">
        <v>102</v>
      </c>
      <c r="E29" s="76" t="s">
        <v>76</v>
      </c>
      <c r="F29" s="76"/>
      <c r="G29" s="76" t="s">
        <v>186</v>
      </c>
      <c r="H29" s="76" t="s">
        <v>129</v>
      </c>
      <c r="I29" s="76">
        <v>792</v>
      </c>
      <c r="J29" s="76">
        <v>421</v>
      </c>
      <c r="K29" s="76">
        <f t="shared" ref="K29:L31" si="1">J29</f>
        <v>421</v>
      </c>
      <c r="L29" s="76">
        <f t="shared" si="1"/>
        <v>421</v>
      </c>
      <c r="M29" s="122">
        <f t="shared" ref="M29:M32" si="2">ROUND(N29/J29*100,1)</f>
        <v>5</v>
      </c>
      <c r="N29" s="186">
        <f t="shared" ref="N29:N32" si="3">ROUNDDOWN(J29*0.05,0)</f>
        <v>21</v>
      </c>
      <c r="O29" s="96"/>
      <c r="P29" s="97"/>
      <c r="Q29" s="96"/>
    </row>
    <row r="30" spans="1:17" s="84" customFormat="1" ht="47.25" x14ac:dyDescent="0.25">
      <c r="A30" s="76" t="s">
        <v>194</v>
      </c>
      <c r="B30" s="76" t="s">
        <v>102</v>
      </c>
      <c r="C30" s="76" t="s">
        <v>102</v>
      </c>
      <c r="D30" s="76" t="s">
        <v>102</v>
      </c>
      <c r="E30" s="76" t="s">
        <v>136</v>
      </c>
      <c r="F30" s="76"/>
      <c r="G30" s="76" t="s">
        <v>186</v>
      </c>
      <c r="H30" s="76" t="s">
        <v>129</v>
      </c>
      <c r="I30" s="76">
        <v>792</v>
      </c>
      <c r="J30" s="76">
        <v>2</v>
      </c>
      <c r="K30" s="76">
        <f t="shared" si="1"/>
        <v>2</v>
      </c>
      <c r="L30" s="76">
        <f t="shared" si="1"/>
        <v>2</v>
      </c>
      <c r="M30" s="122">
        <f t="shared" si="2"/>
        <v>0</v>
      </c>
      <c r="N30" s="186">
        <f t="shared" si="3"/>
        <v>0</v>
      </c>
      <c r="O30" s="96"/>
      <c r="P30" s="97"/>
      <c r="Q30" s="96"/>
    </row>
    <row r="31" spans="1:17" s="84" customFormat="1" ht="94.5" x14ac:dyDescent="0.25">
      <c r="A31" s="76" t="s">
        <v>195</v>
      </c>
      <c r="B31" s="76" t="s">
        <v>102</v>
      </c>
      <c r="C31" s="76" t="s">
        <v>133</v>
      </c>
      <c r="D31" s="76" t="s">
        <v>102</v>
      </c>
      <c r="E31" s="76" t="s">
        <v>76</v>
      </c>
      <c r="F31" s="76"/>
      <c r="G31" s="76" t="s">
        <v>186</v>
      </c>
      <c r="H31" s="76" t="s">
        <v>129</v>
      </c>
      <c r="I31" s="76">
        <v>792</v>
      </c>
      <c r="J31" s="76">
        <v>49</v>
      </c>
      <c r="K31" s="76">
        <f t="shared" si="1"/>
        <v>49</v>
      </c>
      <c r="L31" s="76">
        <f t="shared" si="1"/>
        <v>49</v>
      </c>
      <c r="M31" s="122">
        <f t="shared" si="2"/>
        <v>4.0999999999999996</v>
      </c>
      <c r="N31" s="186">
        <f t="shared" si="3"/>
        <v>2</v>
      </c>
      <c r="O31" s="96"/>
      <c r="P31" s="97"/>
      <c r="Q31" s="96"/>
    </row>
    <row r="32" spans="1:17" s="84" customFormat="1" ht="47.25" x14ac:dyDescent="0.25">
      <c r="A32" s="76" t="s">
        <v>196</v>
      </c>
      <c r="B32" s="76" t="s">
        <v>102</v>
      </c>
      <c r="C32" s="76" t="s">
        <v>184</v>
      </c>
      <c r="D32" s="76" t="s">
        <v>102</v>
      </c>
      <c r="E32" s="76" t="s">
        <v>76</v>
      </c>
      <c r="F32" s="76"/>
      <c r="G32" s="76" t="s">
        <v>186</v>
      </c>
      <c r="H32" s="76" t="s">
        <v>129</v>
      </c>
      <c r="I32" s="76">
        <v>792</v>
      </c>
      <c r="J32" s="76">
        <v>2</v>
      </c>
      <c r="K32" s="76">
        <f>J32</f>
        <v>2</v>
      </c>
      <c r="L32" s="76">
        <f>K32</f>
        <v>2</v>
      </c>
      <c r="M32" s="122">
        <f t="shared" si="2"/>
        <v>0</v>
      </c>
      <c r="N32" s="186">
        <f t="shared" si="3"/>
        <v>0</v>
      </c>
      <c r="O32" s="96"/>
      <c r="P32" s="97"/>
      <c r="Q32" s="96"/>
    </row>
    <row r="33" spans="1:20" ht="24.75" customHeight="1" x14ac:dyDescent="0.25">
      <c r="J33" s="84"/>
      <c r="K33" s="84"/>
      <c r="L33" s="84"/>
      <c r="M33" s="84"/>
      <c r="N33" s="84"/>
      <c r="O33" s="84"/>
      <c r="P33" s="84"/>
      <c r="Q33" s="84"/>
      <c r="R33" s="98" t="e">
        <f>SUM(#REF!)</f>
        <v>#REF!</v>
      </c>
      <c r="S33" s="98" t="e">
        <f>SUM(#REF!)</f>
        <v>#REF!</v>
      </c>
      <c r="T33" s="98" t="e">
        <f>SUM(#REF!)</f>
        <v>#REF!</v>
      </c>
    </row>
    <row r="34" spans="1:20" ht="21" customHeight="1" x14ac:dyDescent="0.25">
      <c r="A34" s="29" t="s">
        <v>77</v>
      </c>
      <c r="R34" s="98" t="e">
        <f>R33+#REF!</f>
        <v>#REF!</v>
      </c>
      <c r="S34" s="98" t="e">
        <f>S33+#REF!</f>
        <v>#REF!</v>
      </c>
      <c r="T34" s="98" t="e">
        <f>T33+#REF!</f>
        <v>#REF!</v>
      </c>
    </row>
    <row r="35" spans="1:20" ht="14.25" customHeight="1" x14ac:dyDescent="0.25"/>
    <row r="36" spans="1:20" s="81" customFormat="1" ht="14.25" customHeight="1" x14ac:dyDescent="0.25">
      <c r="A36" s="266" t="s">
        <v>78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7"/>
      <c r="O36" s="100"/>
      <c r="P36" s="29"/>
      <c r="Q36" s="29"/>
    </row>
    <row r="37" spans="1:20" s="84" customFormat="1" ht="13.5" customHeight="1" x14ac:dyDescent="0.25">
      <c r="A37" s="247" t="s">
        <v>79</v>
      </c>
      <c r="B37" s="247"/>
      <c r="C37" s="247"/>
      <c r="D37" s="247" t="s">
        <v>80</v>
      </c>
      <c r="E37" s="247"/>
      <c r="F37" s="247" t="s">
        <v>81</v>
      </c>
      <c r="G37" s="247"/>
      <c r="H37" s="247" t="s">
        <v>82</v>
      </c>
      <c r="I37" s="247"/>
      <c r="J37" s="247"/>
      <c r="K37" s="247" t="s">
        <v>75</v>
      </c>
      <c r="L37" s="247"/>
      <c r="M37" s="247"/>
      <c r="N37" s="260"/>
      <c r="O37" s="101"/>
      <c r="P37" s="81"/>
      <c r="Q37" s="81"/>
    </row>
    <row r="38" spans="1:20" s="81" customFormat="1" x14ac:dyDescent="0.25">
      <c r="A38" s="232">
        <v>1</v>
      </c>
      <c r="B38" s="232"/>
      <c r="C38" s="232"/>
      <c r="D38" s="232">
        <v>2</v>
      </c>
      <c r="E38" s="232"/>
      <c r="F38" s="240" t="s">
        <v>83</v>
      </c>
      <c r="G38" s="240"/>
      <c r="H38" s="240" t="s">
        <v>84</v>
      </c>
      <c r="I38" s="240"/>
      <c r="J38" s="240"/>
      <c r="K38" s="232">
        <v>5</v>
      </c>
      <c r="L38" s="232"/>
      <c r="M38" s="232"/>
      <c r="N38" s="233"/>
      <c r="O38" s="102"/>
      <c r="P38" s="84"/>
      <c r="Q38" s="84"/>
    </row>
    <row r="39" spans="1:20" s="81" customFormat="1" x14ac:dyDescent="0.25">
      <c r="A39" s="236"/>
      <c r="B39" s="236"/>
      <c r="C39" s="236"/>
      <c r="D39" s="236"/>
      <c r="E39" s="236"/>
      <c r="F39" s="237"/>
      <c r="G39" s="237"/>
      <c r="H39" s="237"/>
      <c r="I39" s="237"/>
      <c r="J39" s="237"/>
      <c r="K39" s="238"/>
      <c r="L39" s="238"/>
      <c r="M39" s="238"/>
      <c r="N39" s="239"/>
      <c r="O39" s="103"/>
    </row>
    <row r="40" spans="1:20" s="81" customFormat="1" ht="15" hidden="1" customHeight="1" x14ac:dyDescent="0.25">
      <c r="A40" s="104"/>
      <c r="B40" s="104"/>
      <c r="C40" s="104"/>
      <c r="D40" s="104"/>
      <c r="E40" s="104"/>
      <c r="F40" s="105"/>
      <c r="G40" s="105"/>
      <c r="H40" s="105"/>
      <c r="I40" s="105"/>
      <c r="J40" s="105"/>
      <c r="K40" s="104"/>
      <c r="L40" s="104"/>
      <c r="M40" s="104"/>
      <c r="N40" s="104"/>
      <c r="O40" s="104"/>
    </row>
    <row r="41" spans="1:20" s="81" customFormat="1" ht="15" hidden="1" customHeight="1" x14ac:dyDescent="0.25">
      <c r="A41" s="104"/>
      <c r="B41" s="104"/>
      <c r="C41" s="104"/>
      <c r="D41" s="104"/>
      <c r="E41" s="104"/>
      <c r="F41" s="105"/>
      <c r="G41" s="105"/>
      <c r="H41" s="105"/>
      <c r="I41" s="105"/>
      <c r="J41" s="105"/>
      <c r="K41" s="104"/>
      <c r="L41" s="104"/>
      <c r="M41" s="104"/>
      <c r="N41" s="104"/>
      <c r="O41" s="104"/>
    </row>
    <row r="42" spans="1:20" s="81" customFormat="1" ht="15" hidden="1" customHeight="1" x14ac:dyDescent="0.25">
      <c r="A42" s="104"/>
      <c r="B42" s="104"/>
      <c r="C42" s="104"/>
      <c r="D42" s="104"/>
      <c r="E42" s="104"/>
      <c r="F42" s="105"/>
      <c r="G42" s="105"/>
      <c r="H42" s="105"/>
      <c r="I42" s="105"/>
      <c r="J42" s="105"/>
      <c r="K42" s="104"/>
      <c r="L42" s="104"/>
      <c r="M42" s="104"/>
      <c r="N42" s="104"/>
      <c r="O42" s="104"/>
    </row>
    <row r="43" spans="1:20" s="81" customFormat="1" ht="15" hidden="1" customHeight="1" x14ac:dyDescent="0.25">
      <c r="A43" s="104"/>
      <c r="B43" s="104"/>
      <c r="C43" s="104"/>
      <c r="D43" s="104"/>
      <c r="E43" s="104"/>
      <c r="F43" s="105"/>
      <c r="G43" s="105"/>
      <c r="H43" s="105"/>
      <c r="I43" s="105"/>
      <c r="J43" s="105"/>
      <c r="K43" s="104"/>
      <c r="L43" s="104"/>
      <c r="M43" s="104"/>
      <c r="N43" s="104"/>
      <c r="O43" s="104"/>
    </row>
    <row r="44" spans="1:20" s="81" customFormat="1" ht="15" hidden="1" customHeight="1" x14ac:dyDescent="0.25">
      <c r="A44" s="104"/>
      <c r="B44" s="104"/>
      <c r="C44" s="104"/>
      <c r="D44" s="104"/>
      <c r="E44" s="104"/>
      <c r="F44" s="105"/>
      <c r="G44" s="105"/>
      <c r="H44" s="105"/>
      <c r="I44" s="105"/>
      <c r="J44" s="105"/>
      <c r="K44" s="104"/>
      <c r="L44" s="104"/>
      <c r="M44" s="104"/>
      <c r="N44" s="104"/>
      <c r="O44" s="104"/>
    </row>
    <row r="45" spans="1:20" s="81" customFormat="1" ht="15" hidden="1" customHeight="1" x14ac:dyDescent="0.25">
      <c r="A45" s="104"/>
      <c r="B45" s="104"/>
      <c r="C45" s="104"/>
      <c r="D45" s="104"/>
      <c r="E45" s="104"/>
      <c r="F45" s="105"/>
      <c r="G45" s="105"/>
      <c r="H45" s="105"/>
      <c r="I45" s="105"/>
      <c r="J45" s="105"/>
      <c r="K45" s="104"/>
      <c r="L45" s="104"/>
      <c r="M45" s="104"/>
      <c r="N45" s="104"/>
      <c r="O45" s="104"/>
    </row>
    <row r="46" spans="1:20" ht="15.75" hidden="1" customHeight="1" x14ac:dyDescent="0.25">
      <c r="A46" s="104"/>
      <c r="B46" s="104"/>
      <c r="C46" s="104"/>
      <c r="D46" s="104"/>
      <c r="E46" s="104"/>
      <c r="F46" s="105"/>
      <c r="G46" s="105"/>
      <c r="H46" s="105"/>
      <c r="I46" s="105"/>
      <c r="J46" s="105"/>
      <c r="K46" s="104"/>
      <c r="L46" s="104"/>
      <c r="M46" s="104"/>
      <c r="N46" s="104"/>
      <c r="O46" s="104"/>
      <c r="P46" s="81"/>
      <c r="Q46" s="81"/>
    </row>
    <row r="48" spans="1:20" ht="22.5" customHeight="1" x14ac:dyDescent="0.25">
      <c r="A48" s="29" t="s">
        <v>140</v>
      </c>
    </row>
    <row r="49" spans="1:18" ht="12.75" customHeight="1" x14ac:dyDescent="0.25"/>
    <row r="50" spans="1:18" x14ac:dyDescent="0.25">
      <c r="A50" s="235" t="s">
        <v>141</v>
      </c>
      <c r="B50" s="235"/>
      <c r="C50" s="235"/>
      <c r="D50" s="235" t="s">
        <v>142</v>
      </c>
      <c r="E50" s="235"/>
      <c r="F50" s="235"/>
      <c r="G50" s="235"/>
    </row>
    <row r="51" spans="1:18" x14ac:dyDescent="0.25">
      <c r="A51" s="235">
        <v>1</v>
      </c>
      <c r="B51" s="235"/>
      <c r="C51" s="235"/>
      <c r="D51" s="235">
        <v>2</v>
      </c>
      <c r="E51" s="235"/>
      <c r="F51" s="235"/>
      <c r="G51" s="235"/>
    </row>
    <row r="52" spans="1:18" x14ac:dyDescent="0.25">
      <c r="A52" s="235"/>
      <c r="B52" s="235"/>
      <c r="C52" s="235"/>
      <c r="D52" s="235"/>
      <c r="E52" s="235"/>
      <c r="F52" s="235"/>
      <c r="G52" s="235"/>
    </row>
    <row r="53" spans="1:18" ht="15" customHeight="1" x14ac:dyDescent="0.25"/>
    <row r="54" spans="1:18" ht="15" customHeight="1" x14ac:dyDescent="0.25">
      <c r="A54" s="29" t="s">
        <v>85</v>
      </c>
    </row>
    <row r="55" spans="1:18" ht="15" customHeight="1" x14ac:dyDescent="0.25">
      <c r="A55" s="234" t="s">
        <v>86</v>
      </c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</row>
    <row r="56" spans="1:18" ht="34.5" customHeight="1" x14ac:dyDescent="0.25">
      <c r="A56" s="109" t="s">
        <v>188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10"/>
      <c r="P56" s="110"/>
      <c r="Q56" s="110"/>
      <c r="R56" s="109"/>
    </row>
    <row r="57" spans="1:18" ht="21.75" customHeight="1" x14ac:dyDescent="0.25">
      <c r="A57" s="109" t="s">
        <v>189</v>
      </c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10"/>
      <c r="P57" s="110"/>
      <c r="Q57" s="110"/>
      <c r="R57" s="109"/>
    </row>
    <row r="58" spans="1:18" ht="22.5" customHeight="1" x14ac:dyDescent="0.25">
      <c r="A58" s="109" t="s">
        <v>277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10"/>
      <c r="P58" s="110"/>
      <c r="Q58" s="110"/>
      <c r="R58" s="109"/>
    </row>
    <row r="59" spans="1:18" ht="23.25" customHeight="1" x14ac:dyDescent="0.25">
      <c r="A59" s="109" t="s">
        <v>190</v>
      </c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10"/>
      <c r="P59" s="110"/>
      <c r="Q59" s="110"/>
      <c r="R59" s="109"/>
    </row>
    <row r="60" spans="1:18" ht="18.75" customHeight="1" x14ac:dyDescent="0.25">
      <c r="A60" s="268" t="s">
        <v>87</v>
      </c>
      <c r="B60" s="268"/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110"/>
      <c r="P60" s="110"/>
      <c r="Q60" s="110"/>
      <c r="R60" s="109"/>
    </row>
    <row r="61" spans="1:18" ht="13.5" customHeight="1" x14ac:dyDescent="0.25">
      <c r="A61" s="224" t="s">
        <v>88</v>
      </c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</row>
    <row r="62" spans="1:18" ht="15.75" customHeight="1" x14ac:dyDescent="0.25"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</row>
    <row r="63" spans="1:18" ht="15" customHeight="1" x14ac:dyDescent="0.25">
      <c r="A63" s="29" t="s">
        <v>89</v>
      </c>
    </row>
    <row r="64" spans="1:18" s="81" customFormat="1" ht="17.25" customHeigh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</row>
    <row r="65" spans="1:17" s="81" customFormat="1" ht="20.25" customHeight="1" x14ac:dyDescent="0.25">
      <c r="A65" s="225" t="s">
        <v>90</v>
      </c>
      <c r="B65" s="226"/>
      <c r="C65" s="226"/>
      <c r="D65" s="227"/>
      <c r="E65" s="225" t="s">
        <v>91</v>
      </c>
      <c r="F65" s="226"/>
      <c r="G65" s="226"/>
      <c r="H65" s="226"/>
      <c r="I65" s="226"/>
      <c r="J65" s="226"/>
      <c r="K65" s="226"/>
      <c r="L65" s="227"/>
      <c r="M65" s="230" t="s">
        <v>92</v>
      </c>
      <c r="N65" s="231"/>
      <c r="O65" s="107"/>
      <c r="P65" s="228"/>
      <c r="Q65" s="228"/>
    </row>
    <row r="66" spans="1:17" s="81" customFormat="1" x14ac:dyDescent="0.25">
      <c r="A66" s="225">
        <v>1</v>
      </c>
      <c r="B66" s="226"/>
      <c r="C66" s="226"/>
      <c r="D66" s="227"/>
      <c r="E66" s="225">
        <v>2</v>
      </c>
      <c r="F66" s="226"/>
      <c r="G66" s="226"/>
      <c r="H66" s="226"/>
      <c r="I66" s="226"/>
      <c r="J66" s="226"/>
      <c r="K66" s="226"/>
      <c r="L66" s="227"/>
      <c r="M66" s="232">
        <v>3</v>
      </c>
      <c r="N66" s="233"/>
      <c r="O66" s="107"/>
      <c r="P66" s="229"/>
      <c r="Q66" s="229"/>
    </row>
    <row r="67" spans="1:17" s="81" customFormat="1" ht="24" customHeight="1" x14ac:dyDescent="0.25">
      <c r="A67" s="205" t="s">
        <v>93</v>
      </c>
      <c r="B67" s="206"/>
      <c r="C67" s="206"/>
      <c r="D67" s="207"/>
      <c r="E67" s="209" t="s">
        <v>94</v>
      </c>
      <c r="F67" s="210"/>
      <c r="G67" s="210"/>
      <c r="H67" s="210"/>
      <c r="I67" s="210"/>
      <c r="J67" s="210"/>
      <c r="K67" s="210"/>
      <c r="L67" s="211"/>
      <c r="M67" s="218" t="s">
        <v>95</v>
      </c>
      <c r="N67" s="219"/>
      <c r="O67" s="108"/>
      <c r="P67" s="208"/>
      <c r="Q67" s="208"/>
    </row>
    <row r="68" spans="1:17" s="81" customFormat="1" ht="24" customHeight="1" x14ac:dyDescent="0.25">
      <c r="A68" s="205" t="s">
        <v>96</v>
      </c>
      <c r="B68" s="206"/>
      <c r="C68" s="206"/>
      <c r="D68" s="207"/>
      <c r="E68" s="212"/>
      <c r="F68" s="213"/>
      <c r="G68" s="213"/>
      <c r="H68" s="213"/>
      <c r="I68" s="213"/>
      <c r="J68" s="213"/>
      <c r="K68" s="213"/>
      <c r="L68" s="214"/>
      <c r="M68" s="220"/>
      <c r="N68" s="221"/>
      <c r="O68" s="108"/>
      <c r="P68" s="208"/>
      <c r="Q68" s="208"/>
    </row>
    <row r="69" spans="1:17" ht="24" customHeight="1" x14ac:dyDescent="0.25">
      <c r="A69" s="205" t="s">
        <v>97</v>
      </c>
      <c r="B69" s="206"/>
      <c r="C69" s="206"/>
      <c r="D69" s="207"/>
      <c r="E69" s="212"/>
      <c r="F69" s="213"/>
      <c r="G69" s="213"/>
      <c r="H69" s="213"/>
      <c r="I69" s="213"/>
      <c r="J69" s="213"/>
      <c r="K69" s="213"/>
      <c r="L69" s="214"/>
      <c r="M69" s="220"/>
      <c r="N69" s="221"/>
      <c r="O69" s="108"/>
      <c r="P69" s="208"/>
      <c r="Q69" s="208"/>
    </row>
    <row r="70" spans="1:17" ht="24" customHeight="1" x14ac:dyDescent="0.25">
      <c r="A70" s="205" t="s">
        <v>98</v>
      </c>
      <c r="B70" s="206"/>
      <c r="C70" s="206"/>
      <c r="D70" s="207"/>
      <c r="E70" s="215"/>
      <c r="F70" s="216"/>
      <c r="G70" s="216"/>
      <c r="H70" s="216"/>
      <c r="I70" s="216"/>
      <c r="J70" s="216"/>
      <c r="K70" s="216"/>
      <c r="L70" s="217"/>
      <c r="M70" s="222"/>
      <c r="N70" s="223"/>
      <c r="O70" s="108"/>
      <c r="P70" s="208"/>
      <c r="Q70" s="208"/>
    </row>
    <row r="71" spans="1:17" ht="27.75" customHeight="1" x14ac:dyDescent="0.25"/>
  </sheetData>
  <mergeCells count="96">
    <mergeCell ref="A69:D69"/>
    <mergeCell ref="P69:Q69"/>
    <mergeCell ref="A70:D70"/>
    <mergeCell ref="P70:Q70"/>
    <mergeCell ref="A66:D66"/>
    <mergeCell ref="E66:L66"/>
    <mergeCell ref="M66:N66"/>
    <mergeCell ref="P66:Q66"/>
    <mergeCell ref="A67:D67"/>
    <mergeCell ref="E67:L70"/>
    <mergeCell ref="M67:N70"/>
    <mergeCell ref="P67:Q67"/>
    <mergeCell ref="A68:D68"/>
    <mergeCell ref="P68:Q68"/>
    <mergeCell ref="A55:O55"/>
    <mergeCell ref="A60:N60"/>
    <mergeCell ref="A61:Q61"/>
    <mergeCell ref="A65:D65"/>
    <mergeCell ref="E65:L65"/>
    <mergeCell ref="M65:N65"/>
    <mergeCell ref="P65:Q65"/>
    <mergeCell ref="A50:C50"/>
    <mergeCell ref="D50:G50"/>
    <mergeCell ref="A51:C51"/>
    <mergeCell ref="D51:G51"/>
    <mergeCell ref="A52:C52"/>
    <mergeCell ref="D52:G52"/>
    <mergeCell ref="P24:P26"/>
    <mergeCell ref="A23:A26"/>
    <mergeCell ref="A39:C39"/>
    <mergeCell ref="D39:E39"/>
    <mergeCell ref="F39:G39"/>
    <mergeCell ref="H39:J39"/>
    <mergeCell ref="K39:N39"/>
    <mergeCell ref="A38:C38"/>
    <mergeCell ref="D38:E38"/>
    <mergeCell ref="F38:G38"/>
    <mergeCell ref="H38:J38"/>
    <mergeCell ref="K38:N38"/>
    <mergeCell ref="K24:K26"/>
    <mergeCell ref="L24:L26"/>
    <mergeCell ref="M24:M26"/>
    <mergeCell ref="N24:N26"/>
    <mergeCell ref="O24:O26"/>
    <mergeCell ref="A36:N36"/>
    <mergeCell ref="A37:C37"/>
    <mergeCell ref="D37:E37"/>
    <mergeCell ref="F37:G37"/>
    <mergeCell ref="H37:J37"/>
    <mergeCell ref="K37:N37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14:O16"/>
    <mergeCell ref="H15:H16"/>
    <mergeCell ref="I15:I16"/>
    <mergeCell ref="L14:L16"/>
    <mergeCell ref="M23:N23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M13:N13"/>
    <mergeCell ref="B14:B16"/>
    <mergeCell ref="C14:C16"/>
    <mergeCell ref="D14:D16"/>
    <mergeCell ref="E14:E16"/>
    <mergeCell ref="M14:M16"/>
    <mergeCell ref="N14:N16"/>
    <mergeCell ref="A1:O1"/>
    <mergeCell ref="A4:K4"/>
    <mergeCell ref="L4:M9"/>
    <mergeCell ref="N4:N9"/>
    <mergeCell ref="A5:K5"/>
    <mergeCell ref="A6:K6"/>
    <mergeCell ref="A7:K7"/>
    <mergeCell ref="A8:K8"/>
  </mergeCells>
  <pageMargins left="0.7" right="0.7" top="0.75" bottom="0.75" header="0.3" footer="0.3"/>
  <pageSetup paperSize="9" scale="3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D1" zoomScale="60" zoomScaleNormal="55" workbookViewId="0">
      <selection activeCell="H2" sqref="H2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32.28515625" style="29" bestFit="1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8" style="29" customWidth="1"/>
    <col min="16" max="16" width="8.85546875" style="29" customWidth="1"/>
    <col min="17" max="17" width="8.5703125" style="29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56" t="s">
        <v>42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7" x14ac:dyDescent="0.25">
      <c r="G2" s="77" t="s">
        <v>43</v>
      </c>
      <c r="H2" s="78" t="s">
        <v>83</v>
      </c>
    </row>
    <row r="4" spans="1:17" ht="29.25" customHeight="1" x14ac:dyDescent="0.25">
      <c r="A4" s="241" t="s">
        <v>45</v>
      </c>
      <c r="B4" s="241"/>
      <c r="C4" s="241"/>
      <c r="D4" s="241"/>
      <c r="E4" s="241"/>
      <c r="F4" s="241"/>
      <c r="G4" s="241"/>
      <c r="H4" s="241"/>
      <c r="I4" s="241"/>
      <c r="J4" s="241"/>
      <c r="K4" s="242"/>
      <c r="L4" s="247" t="s">
        <v>46</v>
      </c>
      <c r="M4" s="247"/>
      <c r="N4" s="253" t="s">
        <v>285</v>
      </c>
      <c r="O4" s="79"/>
      <c r="P4" s="80"/>
      <c r="Q4" s="79"/>
    </row>
    <row r="5" spans="1:17" ht="29.25" customHeight="1" x14ac:dyDescent="0.25">
      <c r="A5" s="243" t="s">
        <v>132</v>
      </c>
      <c r="B5" s="243"/>
      <c r="C5" s="243"/>
      <c r="D5" s="243"/>
      <c r="E5" s="243"/>
      <c r="F5" s="243"/>
      <c r="G5" s="243"/>
      <c r="H5" s="243"/>
      <c r="I5" s="243"/>
      <c r="J5" s="243"/>
      <c r="K5" s="244"/>
      <c r="L5" s="247"/>
      <c r="M5" s="247"/>
      <c r="N5" s="254"/>
      <c r="O5" s="79"/>
      <c r="P5" s="80"/>
      <c r="Q5" s="79"/>
    </row>
    <row r="6" spans="1:17" ht="15" customHeight="1" x14ac:dyDescent="0.25">
      <c r="A6" s="269" t="s">
        <v>47</v>
      </c>
      <c r="B6" s="269"/>
      <c r="C6" s="269"/>
      <c r="D6" s="269"/>
      <c r="E6" s="269"/>
      <c r="F6" s="269"/>
      <c r="G6" s="269"/>
      <c r="H6" s="269"/>
      <c r="I6" s="269"/>
      <c r="J6" s="269"/>
      <c r="K6" s="270"/>
      <c r="L6" s="247"/>
      <c r="M6" s="247"/>
      <c r="N6" s="254"/>
      <c r="O6" s="79"/>
      <c r="P6" s="80"/>
      <c r="Q6" s="79"/>
    </row>
    <row r="7" spans="1:17" ht="29.25" customHeight="1" x14ac:dyDescent="0.25">
      <c r="A7" s="271" t="s">
        <v>48</v>
      </c>
      <c r="B7" s="271"/>
      <c r="C7" s="271"/>
      <c r="D7" s="271"/>
      <c r="E7" s="271"/>
      <c r="F7" s="271"/>
      <c r="G7" s="271"/>
      <c r="H7" s="271"/>
      <c r="I7" s="271"/>
      <c r="J7" s="271"/>
      <c r="K7" s="272"/>
      <c r="L7" s="247"/>
      <c r="M7" s="247"/>
      <c r="N7" s="254"/>
      <c r="O7" s="79"/>
      <c r="P7" s="80"/>
      <c r="Q7" s="79"/>
    </row>
    <row r="8" spans="1:17" ht="29.25" customHeight="1" x14ac:dyDescent="0.25">
      <c r="A8" s="273" t="s">
        <v>101</v>
      </c>
      <c r="B8" s="273"/>
      <c r="C8" s="273"/>
      <c r="D8" s="273"/>
      <c r="E8" s="273"/>
      <c r="F8" s="273"/>
      <c r="G8" s="273"/>
      <c r="H8" s="273"/>
      <c r="I8" s="273"/>
      <c r="J8" s="273"/>
      <c r="K8" s="274"/>
      <c r="L8" s="247"/>
      <c r="M8" s="247"/>
      <c r="N8" s="254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47"/>
      <c r="M9" s="247"/>
      <c r="N9" s="255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63" t="s">
        <v>51</v>
      </c>
      <c r="B13" s="260" t="s">
        <v>52</v>
      </c>
      <c r="C13" s="261"/>
      <c r="D13" s="262"/>
      <c r="E13" s="260" t="s">
        <v>53</v>
      </c>
      <c r="F13" s="262"/>
      <c r="G13" s="260" t="s">
        <v>54</v>
      </c>
      <c r="H13" s="261"/>
      <c r="I13" s="262"/>
      <c r="J13" s="260" t="s">
        <v>55</v>
      </c>
      <c r="K13" s="261"/>
      <c r="L13" s="262"/>
      <c r="M13" s="237" t="s">
        <v>56</v>
      </c>
      <c r="N13" s="237"/>
      <c r="O13" s="83"/>
    </row>
    <row r="14" spans="1:17" s="81" customFormat="1" ht="13.5" customHeight="1" x14ac:dyDescent="0.25">
      <c r="A14" s="264"/>
      <c r="B14" s="257" t="s">
        <v>57</v>
      </c>
      <c r="C14" s="257" t="s">
        <v>57</v>
      </c>
      <c r="D14" s="257" t="s">
        <v>57</v>
      </c>
      <c r="E14" s="257" t="s">
        <v>57</v>
      </c>
      <c r="F14" s="257" t="s">
        <v>57</v>
      </c>
      <c r="G14" s="247" t="s">
        <v>58</v>
      </c>
      <c r="H14" s="260" t="s">
        <v>59</v>
      </c>
      <c r="I14" s="262"/>
      <c r="J14" s="248" t="s">
        <v>164</v>
      </c>
      <c r="K14" s="248" t="s">
        <v>165</v>
      </c>
      <c r="L14" s="248" t="s">
        <v>166</v>
      </c>
      <c r="M14" s="251" t="s">
        <v>60</v>
      </c>
      <c r="N14" s="237" t="s">
        <v>61</v>
      </c>
      <c r="O14" s="245"/>
    </row>
    <row r="15" spans="1:17" s="81" customFormat="1" ht="9" customHeight="1" x14ac:dyDescent="0.25">
      <c r="A15" s="264"/>
      <c r="B15" s="258"/>
      <c r="C15" s="258"/>
      <c r="D15" s="258"/>
      <c r="E15" s="258"/>
      <c r="F15" s="258"/>
      <c r="G15" s="247"/>
      <c r="H15" s="257" t="s">
        <v>62</v>
      </c>
      <c r="I15" s="247" t="s">
        <v>63</v>
      </c>
      <c r="J15" s="249"/>
      <c r="K15" s="249" t="s">
        <v>64</v>
      </c>
      <c r="L15" s="249"/>
      <c r="M15" s="251"/>
      <c r="N15" s="237"/>
      <c r="O15" s="245"/>
    </row>
    <row r="16" spans="1:17" s="81" customFormat="1" ht="28.5" customHeight="1" x14ac:dyDescent="0.25">
      <c r="A16" s="265"/>
      <c r="B16" s="259"/>
      <c r="C16" s="259"/>
      <c r="D16" s="259"/>
      <c r="E16" s="259"/>
      <c r="F16" s="259"/>
      <c r="G16" s="247"/>
      <c r="H16" s="259"/>
      <c r="I16" s="247"/>
      <c r="J16" s="250"/>
      <c r="K16" s="250"/>
      <c r="L16" s="250"/>
      <c r="M16" s="251"/>
      <c r="N16" s="237"/>
      <c r="O16" s="245"/>
    </row>
    <row r="17" spans="1:20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20" ht="16.5" customHeight="1" x14ac:dyDescent="0.25">
      <c r="A21" s="29" t="s">
        <v>65</v>
      </c>
    </row>
    <row r="22" spans="1:20" ht="15.75" customHeight="1" x14ac:dyDescent="0.25"/>
    <row r="23" spans="1:20" s="81" customFormat="1" ht="67.5" customHeight="1" x14ac:dyDescent="0.25">
      <c r="A23" s="247" t="s">
        <v>51</v>
      </c>
      <c r="B23" s="247" t="s">
        <v>66</v>
      </c>
      <c r="C23" s="247"/>
      <c r="D23" s="247"/>
      <c r="E23" s="247" t="s">
        <v>53</v>
      </c>
      <c r="F23" s="247"/>
      <c r="G23" s="247" t="s">
        <v>67</v>
      </c>
      <c r="H23" s="247"/>
      <c r="I23" s="247"/>
      <c r="J23" s="247" t="s">
        <v>68</v>
      </c>
      <c r="K23" s="247"/>
      <c r="L23" s="247"/>
      <c r="M23" s="237" t="s">
        <v>69</v>
      </c>
      <c r="N23" s="237"/>
      <c r="O23" s="80"/>
      <c r="P23" s="245"/>
      <c r="Q23" s="245"/>
    </row>
    <row r="24" spans="1:20" s="81" customFormat="1" ht="27" customHeight="1" x14ac:dyDescent="0.25">
      <c r="A24" s="247"/>
      <c r="B24" s="257" t="s">
        <v>278</v>
      </c>
      <c r="C24" s="257" t="s">
        <v>279</v>
      </c>
      <c r="D24" s="257" t="s">
        <v>280</v>
      </c>
      <c r="E24" s="257" t="s">
        <v>281</v>
      </c>
      <c r="F24" s="257" t="s">
        <v>74</v>
      </c>
      <c r="G24" s="247" t="s">
        <v>58</v>
      </c>
      <c r="H24" s="247" t="s">
        <v>59</v>
      </c>
      <c r="I24" s="247"/>
      <c r="J24" s="248" t="s">
        <v>164</v>
      </c>
      <c r="K24" s="248" t="s">
        <v>165</v>
      </c>
      <c r="L24" s="248" t="s">
        <v>166</v>
      </c>
      <c r="M24" s="251" t="s">
        <v>60</v>
      </c>
      <c r="N24" s="237" t="s">
        <v>61</v>
      </c>
      <c r="O24" s="252"/>
      <c r="P24" s="246"/>
      <c r="Q24" s="245"/>
    </row>
    <row r="25" spans="1:20" s="81" customFormat="1" ht="53.25" customHeight="1" x14ac:dyDescent="0.25">
      <c r="A25" s="247"/>
      <c r="B25" s="258"/>
      <c r="C25" s="258"/>
      <c r="D25" s="258"/>
      <c r="E25" s="258"/>
      <c r="F25" s="258"/>
      <c r="G25" s="247"/>
      <c r="H25" s="247" t="s">
        <v>75</v>
      </c>
      <c r="I25" s="247" t="s">
        <v>63</v>
      </c>
      <c r="J25" s="249"/>
      <c r="K25" s="249" t="s">
        <v>64</v>
      </c>
      <c r="L25" s="249"/>
      <c r="M25" s="251"/>
      <c r="N25" s="237"/>
      <c r="O25" s="252"/>
      <c r="P25" s="246"/>
      <c r="Q25" s="245"/>
    </row>
    <row r="26" spans="1:20" s="81" customFormat="1" ht="47.25" customHeight="1" x14ac:dyDescent="0.25">
      <c r="A26" s="247"/>
      <c r="B26" s="259"/>
      <c r="C26" s="259"/>
      <c r="D26" s="259"/>
      <c r="E26" s="259"/>
      <c r="F26" s="259"/>
      <c r="G26" s="247"/>
      <c r="H26" s="247"/>
      <c r="I26" s="247"/>
      <c r="J26" s="250"/>
      <c r="K26" s="250"/>
      <c r="L26" s="250"/>
      <c r="M26" s="251"/>
      <c r="N26" s="237"/>
      <c r="O26" s="252"/>
      <c r="P26" s="246"/>
      <c r="Q26" s="245"/>
    </row>
    <row r="27" spans="1:20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94.5" x14ac:dyDescent="0.25">
      <c r="A28" s="76" t="s">
        <v>198</v>
      </c>
      <c r="B28" s="76" t="s">
        <v>102</v>
      </c>
      <c r="C28" s="76" t="s">
        <v>133</v>
      </c>
      <c r="D28" s="76" t="s">
        <v>102</v>
      </c>
      <c r="E28" s="76" t="s">
        <v>76</v>
      </c>
      <c r="F28" s="76"/>
      <c r="G28" s="76" t="s">
        <v>186</v>
      </c>
      <c r="H28" s="76" t="s">
        <v>129</v>
      </c>
      <c r="I28" s="76">
        <v>792</v>
      </c>
      <c r="J28" s="76">
        <v>107</v>
      </c>
      <c r="K28" s="76">
        <f>J28</f>
        <v>107</v>
      </c>
      <c r="L28" s="76">
        <f>K28</f>
        <v>107</v>
      </c>
      <c r="M28" s="122">
        <f>ROUND(N28/J28*100,1)</f>
        <v>4.7</v>
      </c>
      <c r="N28" s="119">
        <f>ROUNDDOWN(J28*0.05,0)</f>
        <v>5</v>
      </c>
      <c r="O28" s="96"/>
      <c r="P28" s="97"/>
      <c r="Q28" s="96"/>
    </row>
    <row r="29" spans="1:20" ht="24.75" customHeight="1" x14ac:dyDescent="0.25">
      <c r="J29" s="84"/>
      <c r="K29" s="84"/>
      <c r="L29" s="84"/>
      <c r="M29" s="84"/>
      <c r="N29" s="84"/>
      <c r="O29" s="84"/>
      <c r="P29" s="84"/>
      <c r="Q29" s="84"/>
      <c r="R29" s="98" t="e">
        <f>SUM(#REF!)</f>
        <v>#REF!</v>
      </c>
      <c r="S29" s="98" t="e">
        <f>SUM(#REF!)</f>
        <v>#REF!</v>
      </c>
      <c r="T29" s="98" t="e">
        <f>SUM(#REF!)</f>
        <v>#REF!</v>
      </c>
    </row>
    <row r="30" spans="1:20" ht="21" customHeight="1" x14ac:dyDescent="0.25">
      <c r="A30" s="29" t="s">
        <v>77</v>
      </c>
      <c r="R30" s="98" t="e">
        <f>R29+#REF!</f>
        <v>#REF!</v>
      </c>
      <c r="S30" s="98" t="e">
        <f>S29+#REF!</f>
        <v>#REF!</v>
      </c>
      <c r="T30" s="98" t="e">
        <f>T29+#REF!</f>
        <v>#REF!</v>
      </c>
    </row>
    <row r="31" spans="1:20" ht="14.25" customHeight="1" x14ac:dyDescent="0.25"/>
    <row r="32" spans="1:20" s="81" customFormat="1" ht="14.25" customHeight="1" x14ac:dyDescent="0.25">
      <c r="A32" s="266" t="s">
        <v>78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7"/>
      <c r="O32" s="100"/>
      <c r="P32" s="29"/>
      <c r="Q32" s="29"/>
    </row>
    <row r="33" spans="1:17" s="84" customFormat="1" ht="13.5" customHeight="1" x14ac:dyDescent="0.25">
      <c r="A33" s="247" t="s">
        <v>79</v>
      </c>
      <c r="B33" s="247"/>
      <c r="C33" s="247"/>
      <c r="D33" s="247" t="s">
        <v>80</v>
      </c>
      <c r="E33" s="247"/>
      <c r="F33" s="247" t="s">
        <v>81</v>
      </c>
      <c r="G33" s="247"/>
      <c r="H33" s="247" t="s">
        <v>82</v>
      </c>
      <c r="I33" s="247"/>
      <c r="J33" s="247"/>
      <c r="K33" s="247" t="s">
        <v>75</v>
      </c>
      <c r="L33" s="247"/>
      <c r="M33" s="247"/>
      <c r="N33" s="260"/>
      <c r="O33" s="101"/>
      <c r="P33" s="81"/>
      <c r="Q33" s="81"/>
    </row>
    <row r="34" spans="1:17" s="81" customFormat="1" x14ac:dyDescent="0.25">
      <c r="A34" s="232">
        <v>1</v>
      </c>
      <c r="B34" s="232"/>
      <c r="C34" s="232"/>
      <c r="D34" s="232">
        <v>2</v>
      </c>
      <c r="E34" s="232"/>
      <c r="F34" s="240" t="s">
        <v>83</v>
      </c>
      <c r="G34" s="240"/>
      <c r="H34" s="240" t="s">
        <v>84</v>
      </c>
      <c r="I34" s="240"/>
      <c r="J34" s="240"/>
      <c r="K34" s="232">
        <v>5</v>
      </c>
      <c r="L34" s="232"/>
      <c r="M34" s="232"/>
      <c r="N34" s="233"/>
      <c r="O34" s="102"/>
      <c r="P34" s="84"/>
      <c r="Q34" s="84"/>
    </row>
    <row r="35" spans="1:17" s="81" customFormat="1" x14ac:dyDescent="0.25">
      <c r="A35" s="236"/>
      <c r="B35" s="236"/>
      <c r="C35" s="236"/>
      <c r="D35" s="236"/>
      <c r="E35" s="236"/>
      <c r="F35" s="237"/>
      <c r="G35" s="237"/>
      <c r="H35" s="237"/>
      <c r="I35" s="237"/>
      <c r="J35" s="237"/>
      <c r="K35" s="238"/>
      <c r="L35" s="238"/>
      <c r="M35" s="238"/>
      <c r="N35" s="239"/>
      <c r="O35" s="103"/>
    </row>
    <row r="36" spans="1:17" s="81" customFormat="1" ht="15" hidden="1" customHeight="1" x14ac:dyDescent="0.25">
      <c r="A36" s="104"/>
      <c r="B36" s="104"/>
      <c r="C36" s="104"/>
      <c r="D36" s="104"/>
      <c r="E36" s="104"/>
      <c r="F36" s="105"/>
      <c r="G36" s="105"/>
      <c r="H36" s="105"/>
      <c r="I36" s="105"/>
      <c r="J36" s="105"/>
      <c r="K36" s="104"/>
      <c r="L36" s="104"/>
      <c r="M36" s="104"/>
      <c r="N36" s="104"/>
      <c r="O36" s="104"/>
    </row>
    <row r="37" spans="1:17" s="81" customFormat="1" ht="15" hidden="1" customHeight="1" x14ac:dyDescent="0.25">
      <c r="A37" s="104"/>
      <c r="B37" s="104"/>
      <c r="C37" s="104"/>
      <c r="D37" s="104"/>
      <c r="E37" s="104"/>
      <c r="F37" s="105"/>
      <c r="G37" s="105"/>
      <c r="H37" s="105"/>
      <c r="I37" s="105"/>
      <c r="J37" s="105"/>
      <c r="K37" s="104"/>
      <c r="L37" s="104"/>
      <c r="M37" s="104"/>
      <c r="N37" s="104"/>
      <c r="O37" s="104"/>
    </row>
    <row r="38" spans="1:17" s="81" customFormat="1" ht="15" hidden="1" customHeight="1" x14ac:dyDescent="0.25">
      <c r="A38" s="104"/>
      <c r="B38" s="104"/>
      <c r="C38" s="104"/>
      <c r="D38" s="104"/>
      <c r="E38" s="104"/>
      <c r="F38" s="105"/>
      <c r="G38" s="105"/>
      <c r="H38" s="105"/>
      <c r="I38" s="105"/>
      <c r="J38" s="105"/>
      <c r="K38" s="104"/>
      <c r="L38" s="104"/>
      <c r="M38" s="104"/>
      <c r="N38" s="104"/>
      <c r="O38" s="104"/>
    </row>
    <row r="39" spans="1:17" s="81" customFormat="1" ht="15" hidden="1" customHeight="1" x14ac:dyDescent="0.25">
      <c r="A39" s="104"/>
      <c r="B39" s="104"/>
      <c r="C39" s="104"/>
      <c r="D39" s="104"/>
      <c r="E39" s="104"/>
      <c r="F39" s="105"/>
      <c r="G39" s="105"/>
      <c r="H39" s="105"/>
      <c r="I39" s="105"/>
      <c r="J39" s="105"/>
      <c r="K39" s="104"/>
      <c r="L39" s="104"/>
      <c r="M39" s="104"/>
      <c r="N39" s="104"/>
      <c r="O39" s="104"/>
    </row>
    <row r="40" spans="1:17" s="81" customFormat="1" ht="15" hidden="1" customHeight="1" x14ac:dyDescent="0.25">
      <c r="A40" s="104"/>
      <c r="B40" s="104"/>
      <c r="C40" s="104"/>
      <c r="D40" s="104"/>
      <c r="E40" s="104"/>
      <c r="F40" s="105"/>
      <c r="G40" s="105"/>
      <c r="H40" s="105"/>
      <c r="I40" s="105"/>
      <c r="J40" s="105"/>
      <c r="K40" s="104"/>
      <c r="L40" s="104"/>
      <c r="M40" s="104"/>
      <c r="N40" s="104"/>
      <c r="O40" s="104"/>
    </row>
    <row r="41" spans="1:17" s="81" customFormat="1" ht="15" hidden="1" customHeight="1" x14ac:dyDescent="0.25">
      <c r="A41" s="104"/>
      <c r="B41" s="104"/>
      <c r="C41" s="104"/>
      <c r="D41" s="104"/>
      <c r="E41" s="104"/>
      <c r="F41" s="105"/>
      <c r="G41" s="105"/>
      <c r="H41" s="105"/>
      <c r="I41" s="105"/>
      <c r="J41" s="105"/>
      <c r="K41" s="104"/>
      <c r="L41" s="104"/>
      <c r="M41" s="104"/>
      <c r="N41" s="104"/>
      <c r="O41" s="104"/>
    </row>
    <row r="42" spans="1:17" ht="15.75" hidden="1" customHeight="1" x14ac:dyDescent="0.25">
      <c r="A42" s="104"/>
      <c r="B42" s="104"/>
      <c r="C42" s="104"/>
      <c r="D42" s="104"/>
      <c r="E42" s="104"/>
      <c r="F42" s="105"/>
      <c r="G42" s="105"/>
      <c r="H42" s="105"/>
      <c r="I42" s="105"/>
      <c r="J42" s="105"/>
      <c r="K42" s="104"/>
      <c r="L42" s="104"/>
      <c r="M42" s="104"/>
      <c r="N42" s="104"/>
      <c r="O42" s="104"/>
      <c r="P42" s="81"/>
      <c r="Q42" s="81"/>
    </row>
    <row r="44" spans="1:17" ht="22.5" customHeight="1" x14ac:dyDescent="0.25">
      <c r="A44" s="29" t="s">
        <v>140</v>
      </c>
    </row>
    <row r="45" spans="1:17" ht="12.75" customHeight="1" x14ac:dyDescent="0.25"/>
    <row r="46" spans="1:17" x14ac:dyDescent="0.25">
      <c r="A46" s="235" t="s">
        <v>141</v>
      </c>
      <c r="B46" s="235"/>
      <c r="C46" s="235"/>
      <c r="D46" s="235" t="s">
        <v>142</v>
      </c>
      <c r="E46" s="235"/>
      <c r="F46" s="235"/>
      <c r="G46" s="235"/>
    </row>
    <row r="47" spans="1:17" x14ac:dyDescent="0.25">
      <c r="A47" s="235">
        <v>1</v>
      </c>
      <c r="B47" s="235"/>
      <c r="C47" s="235"/>
      <c r="D47" s="235">
        <v>2</v>
      </c>
      <c r="E47" s="235"/>
      <c r="F47" s="235"/>
      <c r="G47" s="235"/>
    </row>
    <row r="48" spans="1:17" x14ac:dyDescent="0.25">
      <c r="A48" s="235"/>
      <c r="B48" s="235"/>
      <c r="C48" s="235"/>
      <c r="D48" s="235"/>
      <c r="E48" s="235"/>
      <c r="F48" s="235"/>
      <c r="G48" s="235"/>
    </row>
    <row r="49" spans="1:18" ht="15" customHeight="1" x14ac:dyDescent="0.25"/>
    <row r="50" spans="1:18" ht="15" customHeight="1" x14ac:dyDescent="0.25">
      <c r="A50" s="29" t="s">
        <v>85</v>
      </c>
    </row>
    <row r="51" spans="1:18" ht="15" customHeight="1" x14ac:dyDescent="0.25">
      <c r="A51" s="234" t="s">
        <v>86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</row>
    <row r="52" spans="1:18" ht="34.5" customHeight="1" x14ac:dyDescent="0.25">
      <c r="A52" s="109" t="s">
        <v>188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10"/>
      <c r="P52" s="110"/>
      <c r="Q52" s="110"/>
      <c r="R52" s="109"/>
    </row>
    <row r="53" spans="1:18" ht="21.75" customHeight="1" x14ac:dyDescent="0.25">
      <c r="A53" s="109" t="s">
        <v>189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10"/>
      <c r="P53" s="110"/>
      <c r="Q53" s="110"/>
      <c r="R53" s="109"/>
    </row>
    <row r="54" spans="1:18" ht="22.5" customHeight="1" x14ac:dyDescent="0.25">
      <c r="A54" s="109" t="s">
        <v>277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  <c r="P54" s="110"/>
      <c r="Q54" s="110"/>
      <c r="R54" s="109"/>
    </row>
    <row r="55" spans="1:18" ht="23.25" customHeight="1" x14ac:dyDescent="0.25">
      <c r="A55" s="109" t="s">
        <v>190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10"/>
      <c r="P55" s="110"/>
      <c r="Q55" s="110"/>
      <c r="R55" s="109"/>
    </row>
    <row r="56" spans="1:18" ht="18.75" customHeight="1" x14ac:dyDescent="0.25">
      <c r="A56" s="268" t="s">
        <v>87</v>
      </c>
      <c r="B56" s="268"/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110"/>
      <c r="P56" s="110"/>
      <c r="Q56" s="110"/>
      <c r="R56" s="109"/>
    </row>
    <row r="57" spans="1:18" ht="13.5" customHeight="1" x14ac:dyDescent="0.25">
      <c r="A57" s="224" t="s">
        <v>88</v>
      </c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</row>
    <row r="58" spans="1:18" ht="15.75" customHeight="1" x14ac:dyDescent="0.25"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</row>
    <row r="59" spans="1:18" ht="15" customHeight="1" x14ac:dyDescent="0.25">
      <c r="A59" s="29" t="s">
        <v>89</v>
      </c>
    </row>
    <row r="60" spans="1:18" s="81" customFormat="1" ht="17.25" customHeight="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</row>
    <row r="61" spans="1:18" s="81" customFormat="1" ht="20.25" customHeight="1" x14ac:dyDescent="0.25">
      <c r="A61" s="225" t="s">
        <v>90</v>
      </c>
      <c r="B61" s="226"/>
      <c r="C61" s="226"/>
      <c r="D61" s="227"/>
      <c r="E61" s="225" t="s">
        <v>91</v>
      </c>
      <c r="F61" s="226"/>
      <c r="G61" s="226"/>
      <c r="H61" s="226"/>
      <c r="I61" s="226"/>
      <c r="J61" s="226"/>
      <c r="K61" s="226"/>
      <c r="L61" s="227"/>
      <c r="M61" s="230" t="s">
        <v>92</v>
      </c>
      <c r="N61" s="231"/>
      <c r="O61" s="107"/>
      <c r="P61" s="228"/>
      <c r="Q61" s="228"/>
    </row>
    <row r="62" spans="1:18" s="81" customFormat="1" x14ac:dyDescent="0.25">
      <c r="A62" s="225">
        <v>1</v>
      </c>
      <c r="B62" s="226"/>
      <c r="C62" s="226"/>
      <c r="D62" s="227"/>
      <c r="E62" s="225">
        <v>2</v>
      </c>
      <c r="F62" s="226"/>
      <c r="G62" s="226"/>
      <c r="H62" s="226"/>
      <c r="I62" s="226"/>
      <c r="J62" s="226"/>
      <c r="K62" s="226"/>
      <c r="L62" s="227"/>
      <c r="M62" s="232">
        <v>3</v>
      </c>
      <c r="N62" s="233"/>
      <c r="O62" s="107"/>
      <c r="P62" s="229"/>
      <c r="Q62" s="229"/>
    </row>
    <row r="63" spans="1:18" s="81" customFormat="1" ht="24" customHeight="1" x14ac:dyDescent="0.25">
      <c r="A63" s="205" t="s">
        <v>93</v>
      </c>
      <c r="B63" s="206"/>
      <c r="C63" s="206"/>
      <c r="D63" s="207"/>
      <c r="E63" s="209" t="s">
        <v>94</v>
      </c>
      <c r="F63" s="210"/>
      <c r="G63" s="210"/>
      <c r="H63" s="210"/>
      <c r="I63" s="210"/>
      <c r="J63" s="210"/>
      <c r="K63" s="210"/>
      <c r="L63" s="211"/>
      <c r="M63" s="218" t="s">
        <v>95</v>
      </c>
      <c r="N63" s="219"/>
      <c r="O63" s="108"/>
      <c r="P63" s="208"/>
      <c r="Q63" s="208"/>
    </row>
    <row r="64" spans="1:18" s="81" customFormat="1" ht="24" customHeight="1" x14ac:dyDescent="0.25">
      <c r="A64" s="205" t="s">
        <v>96</v>
      </c>
      <c r="B64" s="206"/>
      <c r="C64" s="206"/>
      <c r="D64" s="207"/>
      <c r="E64" s="212"/>
      <c r="F64" s="213"/>
      <c r="G64" s="213"/>
      <c r="H64" s="213"/>
      <c r="I64" s="213"/>
      <c r="J64" s="213"/>
      <c r="K64" s="213"/>
      <c r="L64" s="214"/>
      <c r="M64" s="220"/>
      <c r="N64" s="221"/>
      <c r="O64" s="108"/>
      <c r="P64" s="208"/>
      <c r="Q64" s="208"/>
    </row>
    <row r="65" spans="1:17" ht="24" customHeight="1" x14ac:dyDescent="0.25">
      <c r="A65" s="205" t="s">
        <v>97</v>
      </c>
      <c r="B65" s="206"/>
      <c r="C65" s="206"/>
      <c r="D65" s="207"/>
      <c r="E65" s="212"/>
      <c r="F65" s="213"/>
      <c r="G65" s="213"/>
      <c r="H65" s="213"/>
      <c r="I65" s="213"/>
      <c r="J65" s="213"/>
      <c r="K65" s="213"/>
      <c r="L65" s="214"/>
      <c r="M65" s="220"/>
      <c r="N65" s="221"/>
      <c r="O65" s="108"/>
      <c r="P65" s="208"/>
      <c r="Q65" s="208"/>
    </row>
    <row r="66" spans="1:17" ht="24" customHeight="1" x14ac:dyDescent="0.25">
      <c r="A66" s="205" t="s">
        <v>98</v>
      </c>
      <c r="B66" s="206"/>
      <c r="C66" s="206"/>
      <c r="D66" s="207"/>
      <c r="E66" s="215"/>
      <c r="F66" s="216"/>
      <c r="G66" s="216"/>
      <c r="H66" s="216"/>
      <c r="I66" s="216"/>
      <c r="J66" s="216"/>
      <c r="K66" s="216"/>
      <c r="L66" s="217"/>
      <c r="M66" s="222"/>
      <c r="N66" s="223"/>
      <c r="O66" s="108"/>
      <c r="P66" s="208"/>
      <c r="Q66" s="208"/>
    </row>
    <row r="67" spans="1:17" ht="27.75" customHeight="1" x14ac:dyDescent="0.25"/>
  </sheetData>
  <mergeCells count="96">
    <mergeCell ref="A65:D65"/>
    <mergeCell ref="P65:Q65"/>
    <mergeCell ref="A66:D66"/>
    <mergeCell ref="P66:Q66"/>
    <mergeCell ref="A62:D62"/>
    <mergeCell ref="E62:L62"/>
    <mergeCell ref="M62:N62"/>
    <mergeCell ref="P62:Q62"/>
    <mergeCell ref="A63:D63"/>
    <mergeCell ref="E63:L66"/>
    <mergeCell ref="M63:N66"/>
    <mergeCell ref="P63:Q63"/>
    <mergeCell ref="A64:D64"/>
    <mergeCell ref="P64:Q64"/>
    <mergeCell ref="A51:O51"/>
    <mergeCell ref="A56:N56"/>
    <mergeCell ref="A57:Q57"/>
    <mergeCell ref="A61:D61"/>
    <mergeCell ref="E61:L61"/>
    <mergeCell ref="M61:N61"/>
    <mergeCell ref="P61:Q61"/>
    <mergeCell ref="A46:C46"/>
    <mergeCell ref="D46:G46"/>
    <mergeCell ref="A47:C47"/>
    <mergeCell ref="D47:G47"/>
    <mergeCell ref="A48:C48"/>
    <mergeCell ref="D48:G48"/>
    <mergeCell ref="P24:P26"/>
    <mergeCell ref="A23:A26"/>
    <mergeCell ref="A35:C35"/>
    <mergeCell ref="D35:E35"/>
    <mergeCell ref="F35:G35"/>
    <mergeCell ref="H35:J35"/>
    <mergeCell ref="K35:N35"/>
    <mergeCell ref="A34:C34"/>
    <mergeCell ref="D34:E34"/>
    <mergeCell ref="F34:G34"/>
    <mergeCell ref="H34:J34"/>
    <mergeCell ref="K34:N34"/>
    <mergeCell ref="K24:K26"/>
    <mergeCell ref="L24:L26"/>
    <mergeCell ref="M24:M26"/>
    <mergeCell ref="N24:N26"/>
    <mergeCell ref="O24:O26"/>
    <mergeCell ref="A32:N32"/>
    <mergeCell ref="A33:C33"/>
    <mergeCell ref="D33:E33"/>
    <mergeCell ref="F33:G33"/>
    <mergeCell ref="H33:J33"/>
    <mergeCell ref="K33:N33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14:O16"/>
    <mergeCell ref="H15:H16"/>
    <mergeCell ref="I15:I16"/>
    <mergeCell ref="L14:L16"/>
    <mergeCell ref="M23:N23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M13:N13"/>
    <mergeCell ref="B14:B16"/>
    <mergeCell ref="C14:C16"/>
    <mergeCell ref="D14:D16"/>
    <mergeCell ref="E14:E16"/>
    <mergeCell ref="M14:M16"/>
    <mergeCell ref="N14:N16"/>
    <mergeCell ref="A1:O1"/>
    <mergeCell ref="A4:K4"/>
    <mergeCell ref="L4:M9"/>
    <mergeCell ref="N4:N9"/>
    <mergeCell ref="A5:K5"/>
    <mergeCell ref="A6:K6"/>
    <mergeCell ref="A7:K7"/>
    <mergeCell ref="A8:K8"/>
  </mergeCells>
  <pageMargins left="0.7" right="0.7" top="0.75" bottom="0.75" header="0.3" footer="0.3"/>
  <pageSetup paperSize="9" scale="3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view="pageBreakPreview" topLeftCell="C1" zoomScale="60" zoomScaleNormal="70" workbookViewId="0">
      <selection activeCell="K29" sqref="K29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6384" width="10.7109375" style="29"/>
  </cols>
  <sheetData>
    <row r="1" spans="1:14" ht="18.75" customHeight="1" x14ac:dyDescent="0.25">
      <c r="A1" s="256" t="s">
        <v>42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x14ac:dyDescent="0.25">
      <c r="G2" s="77" t="s">
        <v>43</v>
      </c>
      <c r="H2" s="78" t="s">
        <v>84</v>
      </c>
    </row>
    <row r="4" spans="1:14" ht="29.25" customHeight="1" x14ac:dyDescent="0.25">
      <c r="A4" s="241" t="s">
        <v>45</v>
      </c>
      <c r="B4" s="241"/>
      <c r="C4" s="241"/>
      <c r="D4" s="241"/>
      <c r="E4" s="241"/>
      <c r="F4" s="241"/>
      <c r="G4" s="241"/>
      <c r="H4" s="241"/>
      <c r="I4" s="241"/>
      <c r="J4" s="241"/>
      <c r="K4" s="242"/>
      <c r="L4" s="247" t="s">
        <v>46</v>
      </c>
      <c r="M4" s="247"/>
      <c r="N4" s="253" t="s">
        <v>199</v>
      </c>
    </row>
    <row r="5" spans="1:14" ht="29.25" customHeight="1" x14ac:dyDescent="0.25">
      <c r="A5" s="243" t="s">
        <v>100</v>
      </c>
      <c r="B5" s="243"/>
      <c r="C5" s="243"/>
      <c r="D5" s="243"/>
      <c r="E5" s="243"/>
      <c r="F5" s="243"/>
      <c r="G5" s="243"/>
      <c r="H5" s="243"/>
      <c r="I5" s="243"/>
      <c r="J5" s="243"/>
      <c r="K5" s="244"/>
      <c r="L5" s="247"/>
      <c r="M5" s="247"/>
      <c r="N5" s="254"/>
    </row>
    <row r="6" spans="1:14" ht="15" customHeight="1" x14ac:dyDescent="0.25">
      <c r="A6" s="269" t="s">
        <v>47</v>
      </c>
      <c r="B6" s="269"/>
      <c r="C6" s="269"/>
      <c r="D6" s="269"/>
      <c r="E6" s="269"/>
      <c r="F6" s="269"/>
      <c r="G6" s="269"/>
      <c r="H6" s="269"/>
      <c r="I6" s="269"/>
      <c r="J6" s="269"/>
      <c r="K6" s="270"/>
      <c r="L6" s="247"/>
      <c r="M6" s="247"/>
      <c r="N6" s="254"/>
    </row>
    <row r="7" spans="1:14" ht="29.25" customHeight="1" x14ac:dyDescent="0.25">
      <c r="A7" s="271" t="s">
        <v>48</v>
      </c>
      <c r="B7" s="271"/>
      <c r="C7" s="271"/>
      <c r="D7" s="271"/>
      <c r="E7" s="271"/>
      <c r="F7" s="271"/>
      <c r="G7" s="271"/>
      <c r="H7" s="271"/>
      <c r="I7" s="271"/>
      <c r="J7" s="271"/>
      <c r="K7" s="272"/>
      <c r="L7" s="247"/>
      <c r="M7" s="247"/>
      <c r="N7" s="254"/>
    </row>
    <row r="8" spans="1:14" ht="29.25" customHeight="1" x14ac:dyDescent="0.25">
      <c r="A8" s="273" t="s">
        <v>101</v>
      </c>
      <c r="B8" s="273"/>
      <c r="C8" s="273"/>
      <c r="D8" s="273"/>
      <c r="E8" s="273"/>
      <c r="F8" s="273"/>
      <c r="G8" s="273"/>
      <c r="H8" s="273"/>
      <c r="I8" s="273"/>
      <c r="J8" s="273"/>
      <c r="K8" s="274"/>
      <c r="L8" s="247"/>
      <c r="M8" s="247"/>
      <c r="N8" s="254"/>
    </row>
    <row r="9" spans="1:14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47"/>
      <c r="M9" s="247"/>
      <c r="N9" s="255"/>
    </row>
    <row r="10" spans="1:14" ht="16.5" customHeight="1" x14ac:dyDescent="0.25">
      <c r="A10" s="29" t="s">
        <v>49</v>
      </c>
    </row>
    <row r="11" spans="1:14" x14ac:dyDescent="0.25">
      <c r="A11" s="29" t="s">
        <v>50</v>
      </c>
    </row>
    <row r="13" spans="1:14" s="81" customFormat="1" ht="69" customHeight="1" x14ac:dyDescent="0.25">
      <c r="A13" s="263" t="s">
        <v>51</v>
      </c>
      <c r="B13" s="260" t="s">
        <v>52</v>
      </c>
      <c r="C13" s="261"/>
      <c r="D13" s="262"/>
      <c r="E13" s="260" t="s">
        <v>53</v>
      </c>
      <c r="F13" s="262"/>
      <c r="G13" s="260" t="s">
        <v>54</v>
      </c>
      <c r="H13" s="261"/>
      <c r="I13" s="262"/>
      <c r="J13" s="260" t="s">
        <v>55</v>
      </c>
      <c r="K13" s="261"/>
      <c r="L13" s="262"/>
      <c r="M13" s="237" t="s">
        <v>56</v>
      </c>
      <c r="N13" s="237"/>
    </row>
    <row r="14" spans="1:14" s="81" customFormat="1" ht="13.5" customHeight="1" x14ac:dyDescent="0.25">
      <c r="A14" s="264"/>
      <c r="B14" s="257" t="s">
        <v>57</v>
      </c>
      <c r="C14" s="257" t="s">
        <v>57</v>
      </c>
      <c r="D14" s="257" t="s">
        <v>57</v>
      </c>
      <c r="E14" s="257" t="s">
        <v>57</v>
      </c>
      <c r="F14" s="257" t="s">
        <v>57</v>
      </c>
      <c r="G14" s="247" t="s">
        <v>58</v>
      </c>
      <c r="H14" s="260" t="s">
        <v>59</v>
      </c>
      <c r="I14" s="262"/>
      <c r="J14" s="248" t="s">
        <v>164</v>
      </c>
      <c r="K14" s="248" t="s">
        <v>165</v>
      </c>
      <c r="L14" s="248" t="s">
        <v>166</v>
      </c>
      <c r="M14" s="251" t="s">
        <v>60</v>
      </c>
      <c r="N14" s="237" t="s">
        <v>61</v>
      </c>
    </row>
    <row r="15" spans="1:14" s="81" customFormat="1" ht="9" customHeight="1" x14ac:dyDescent="0.25">
      <c r="A15" s="264"/>
      <c r="B15" s="258"/>
      <c r="C15" s="258"/>
      <c r="D15" s="258"/>
      <c r="E15" s="258"/>
      <c r="F15" s="258"/>
      <c r="G15" s="247"/>
      <c r="H15" s="257" t="s">
        <v>62</v>
      </c>
      <c r="I15" s="247" t="s">
        <v>63</v>
      </c>
      <c r="J15" s="249"/>
      <c r="K15" s="249" t="s">
        <v>64</v>
      </c>
      <c r="L15" s="249"/>
      <c r="M15" s="251"/>
      <c r="N15" s="237"/>
    </row>
    <row r="16" spans="1:14" s="81" customFormat="1" ht="47.25" customHeight="1" x14ac:dyDescent="0.25">
      <c r="A16" s="265"/>
      <c r="B16" s="259"/>
      <c r="C16" s="259"/>
      <c r="D16" s="259"/>
      <c r="E16" s="259"/>
      <c r="F16" s="259"/>
      <c r="G16" s="247"/>
      <c r="H16" s="259"/>
      <c r="I16" s="247"/>
      <c r="J16" s="250"/>
      <c r="K16" s="250"/>
      <c r="L16" s="250"/>
      <c r="M16" s="251"/>
      <c r="N16" s="237"/>
    </row>
    <row r="17" spans="1:14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</row>
    <row r="18" spans="1:14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</row>
    <row r="19" spans="1:14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</row>
    <row r="21" spans="1:14" ht="16.5" customHeight="1" x14ac:dyDescent="0.25">
      <c r="A21" s="29" t="s">
        <v>65</v>
      </c>
    </row>
    <row r="22" spans="1:14" ht="15.75" customHeight="1" x14ac:dyDescent="0.25"/>
    <row r="23" spans="1:14" s="81" customFormat="1" ht="67.5" customHeight="1" x14ac:dyDescent="0.25">
      <c r="A23" s="247" t="s">
        <v>51</v>
      </c>
      <c r="B23" s="247" t="s">
        <v>66</v>
      </c>
      <c r="C23" s="247"/>
      <c r="D23" s="247"/>
      <c r="E23" s="247" t="s">
        <v>53</v>
      </c>
      <c r="F23" s="247"/>
      <c r="G23" s="247" t="s">
        <v>67</v>
      </c>
      <c r="H23" s="247"/>
      <c r="I23" s="247"/>
      <c r="J23" s="247" t="s">
        <v>68</v>
      </c>
      <c r="K23" s="247"/>
      <c r="L23" s="247"/>
      <c r="M23" s="237" t="s">
        <v>69</v>
      </c>
      <c r="N23" s="237"/>
    </row>
    <row r="24" spans="1:14" s="81" customFormat="1" ht="27" customHeight="1" x14ac:dyDescent="0.25">
      <c r="A24" s="247"/>
      <c r="B24" s="257" t="s">
        <v>70</v>
      </c>
      <c r="C24" s="257" t="s">
        <v>71</v>
      </c>
      <c r="D24" s="257" t="s">
        <v>72</v>
      </c>
      <c r="E24" s="257" t="s">
        <v>73</v>
      </c>
      <c r="F24" s="257" t="s">
        <v>74</v>
      </c>
      <c r="G24" s="247" t="s">
        <v>58</v>
      </c>
      <c r="H24" s="247" t="s">
        <v>59</v>
      </c>
      <c r="I24" s="247"/>
      <c r="J24" s="248" t="s">
        <v>164</v>
      </c>
      <c r="K24" s="248" t="s">
        <v>165</v>
      </c>
      <c r="L24" s="248" t="s">
        <v>166</v>
      </c>
      <c r="M24" s="251" t="s">
        <v>60</v>
      </c>
      <c r="N24" s="237" t="s">
        <v>61</v>
      </c>
    </row>
    <row r="25" spans="1:14" s="81" customFormat="1" ht="27" customHeight="1" x14ac:dyDescent="0.25">
      <c r="A25" s="247"/>
      <c r="B25" s="258"/>
      <c r="C25" s="258"/>
      <c r="D25" s="258"/>
      <c r="E25" s="258"/>
      <c r="F25" s="258"/>
      <c r="G25" s="247"/>
      <c r="H25" s="247" t="s">
        <v>75</v>
      </c>
      <c r="I25" s="247" t="s">
        <v>63</v>
      </c>
      <c r="J25" s="249"/>
      <c r="K25" s="249" t="s">
        <v>64</v>
      </c>
      <c r="L25" s="249"/>
      <c r="M25" s="251"/>
      <c r="N25" s="237"/>
    </row>
    <row r="26" spans="1:14" s="81" customFormat="1" x14ac:dyDescent="0.25">
      <c r="A26" s="247"/>
      <c r="B26" s="259"/>
      <c r="C26" s="259"/>
      <c r="D26" s="259"/>
      <c r="E26" s="259"/>
      <c r="F26" s="259"/>
      <c r="G26" s="247"/>
      <c r="H26" s="247"/>
      <c r="I26" s="247"/>
      <c r="J26" s="250"/>
      <c r="K26" s="250"/>
      <c r="L26" s="250"/>
      <c r="M26" s="251"/>
      <c r="N26" s="237"/>
    </row>
    <row r="27" spans="1:14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</row>
    <row r="28" spans="1:14" s="84" customFormat="1" ht="47.25" x14ac:dyDescent="0.25">
      <c r="A28" s="76" t="s">
        <v>200</v>
      </c>
      <c r="B28" s="76"/>
      <c r="C28" s="76"/>
      <c r="D28" s="76"/>
      <c r="E28" s="76"/>
      <c r="F28" s="76"/>
      <c r="G28" s="76" t="s">
        <v>186</v>
      </c>
      <c r="H28" s="76" t="s">
        <v>129</v>
      </c>
      <c r="I28" s="76">
        <v>792</v>
      </c>
      <c r="J28" s="76">
        <v>372</v>
      </c>
      <c r="K28" s="76">
        <v>367</v>
      </c>
      <c r="L28" s="76">
        <v>367</v>
      </c>
      <c r="M28" s="122">
        <f>ROUND(N28/J28*100,1)</f>
        <v>4.8</v>
      </c>
      <c r="N28" s="186">
        <f>ROUNDDOWN(J28*0.05,0)</f>
        <v>18</v>
      </c>
    </row>
    <row r="29" spans="1:14" ht="24.75" customHeight="1" x14ac:dyDescent="0.25">
      <c r="J29" s="84"/>
      <c r="K29" s="84"/>
      <c r="L29" s="84"/>
      <c r="M29" s="84"/>
      <c r="N29" s="84"/>
    </row>
    <row r="30" spans="1:14" ht="21" customHeight="1" x14ac:dyDescent="0.25">
      <c r="A30" s="29" t="s">
        <v>77</v>
      </c>
    </row>
    <row r="31" spans="1:14" ht="14.25" customHeight="1" x14ac:dyDescent="0.25"/>
    <row r="32" spans="1:14" s="81" customFormat="1" ht="14.25" customHeight="1" x14ac:dyDescent="0.25">
      <c r="A32" s="266" t="s">
        <v>78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7"/>
    </row>
    <row r="33" spans="1:14" s="84" customFormat="1" ht="13.5" customHeight="1" x14ac:dyDescent="0.25">
      <c r="A33" s="247" t="s">
        <v>79</v>
      </c>
      <c r="B33" s="247"/>
      <c r="C33" s="247"/>
      <c r="D33" s="247" t="s">
        <v>80</v>
      </c>
      <c r="E33" s="247"/>
      <c r="F33" s="247" t="s">
        <v>81</v>
      </c>
      <c r="G33" s="247"/>
      <c r="H33" s="247" t="s">
        <v>82</v>
      </c>
      <c r="I33" s="247"/>
      <c r="J33" s="247"/>
      <c r="K33" s="247" t="s">
        <v>75</v>
      </c>
      <c r="L33" s="247"/>
      <c r="M33" s="247"/>
      <c r="N33" s="260"/>
    </row>
    <row r="34" spans="1:14" s="81" customFormat="1" x14ac:dyDescent="0.25">
      <c r="A34" s="232">
        <v>1</v>
      </c>
      <c r="B34" s="232"/>
      <c r="C34" s="232"/>
      <c r="D34" s="232">
        <v>2</v>
      </c>
      <c r="E34" s="232"/>
      <c r="F34" s="240" t="s">
        <v>83</v>
      </c>
      <c r="G34" s="240"/>
      <c r="H34" s="240" t="s">
        <v>84</v>
      </c>
      <c r="I34" s="240"/>
      <c r="J34" s="240"/>
      <c r="K34" s="232">
        <v>5</v>
      </c>
      <c r="L34" s="232"/>
      <c r="M34" s="232"/>
      <c r="N34" s="233"/>
    </row>
    <row r="35" spans="1:14" s="81" customFormat="1" x14ac:dyDescent="0.25">
      <c r="A35" s="236"/>
      <c r="B35" s="236"/>
      <c r="C35" s="236"/>
      <c r="D35" s="236"/>
      <c r="E35" s="236"/>
      <c r="F35" s="237"/>
      <c r="G35" s="237"/>
      <c r="H35" s="237"/>
      <c r="I35" s="237"/>
      <c r="J35" s="237"/>
      <c r="K35" s="238"/>
      <c r="L35" s="238"/>
      <c r="M35" s="238"/>
      <c r="N35" s="239"/>
    </row>
    <row r="37" spans="1:14" ht="22.5" customHeight="1" x14ac:dyDescent="0.25">
      <c r="A37" s="29" t="s">
        <v>140</v>
      </c>
    </row>
    <row r="38" spans="1:14" ht="12.75" customHeight="1" x14ac:dyDescent="0.25"/>
    <row r="39" spans="1:14" x14ac:dyDescent="0.25">
      <c r="A39" s="235" t="s">
        <v>141</v>
      </c>
      <c r="B39" s="235"/>
      <c r="C39" s="235"/>
      <c r="D39" s="235" t="s">
        <v>142</v>
      </c>
      <c r="E39" s="235"/>
      <c r="F39" s="235"/>
      <c r="G39" s="235"/>
    </row>
    <row r="40" spans="1:14" x14ac:dyDescent="0.25">
      <c r="A40" s="235">
        <v>1</v>
      </c>
      <c r="B40" s="235"/>
      <c r="C40" s="235"/>
      <c r="D40" s="235">
        <v>2</v>
      </c>
      <c r="E40" s="235"/>
      <c r="F40" s="235"/>
      <c r="G40" s="235"/>
    </row>
    <row r="41" spans="1:14" x14ac:dyDescent="0.25">
      <c r="A41" s="235"/>
      <c r="B41" s="235"/>
      <c r="C41" s="235"/>
      <c r="D41" s="235"/>
      <c r="E41" s="235"/>
      <c r="F41" s="235"/>
      <c r="G41" s="235"/>
    </row>
    <row r="42" spans="1:14" ht="15" customHeight="1" x14ac:dyDescent="0.25"/>
    <row r="43" spans="1:14" ht="15" customHeight="1" x14ac:dyDescent="0.25">
      <c r="A43" s="29" t="s">
        <v>85</v>
      </c>
    </row>
    <row r="44" spans="1:14" ht="15" customHeight="1" x14ac:dyDescent="0.25">
      <c r="A44" s="234" t="s">
        <v>86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</row>
    <row r="45" spans="1:14" x14ac:dyDescent="0.25">
      <c r="A45" s="276" t="s">
        <v>190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</row>
    <row r="46" spans="1:14" ht="21.75" customHeight="1" x14ac:dyDescent="0.25">
      <c r="A46" s="268" t="s">
        <v>87</v>
      </c>
      <c r="B46" s="268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</row>
    <row r="47" spans="1:14" ht="37.5" customHeight="1" x14ac:dyDescent="0.25">
      <c r="A47" s="277" t="s">
        <v>201</v>
      </c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</row>
    <row r="48" spans="1:14" s="123" customFormat="1" ht="37.5" customHeight="1" x14ac:dyDescent="0.25">
      <c r="A48" s="278" t="s">
        <v>276</v>
      </c>
      <c r="B48" s="278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</row>
    <row r="49" spans="1:14" s="123" customFormat="1" ht="21" customHeight="1" x14ac:dyDescent="0.25">
      <c r="A49" s="278" t="s">
        <v>275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8"/>
      <c r="L49" s="278"/>
      <c r="M49" s="278"/>
      <c r="N49" s="278"/>
    </row>
    <row r="50" spans="1:14" ht="23.25" customHeight="1" x14ac:dyDescent="0.25">
      <c r="A50" s="277" t="s">
        <v>202</v>
      </c>
      <c r="B50" s="277"/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277"/>
      <c r="N50" s="277"/>
    </row>
    <row r="51" spans="1:14" ht="13.5" customHeight="1" x14ac:dyDescent="0.25">
      <c r="A51" s="275" t="s">
        <v>88</v>
      </c>
      <c r="B51" s="275"/>
      <c r="C51" s="275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</row>
    <row r="52" spans="1:14" ht="15.75" customHeight="1" x14ac:dyDescent="0.25"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</row>
    <row r="53" spans="1:14" ht="15" customHeight="1" x14ac:dyDescent="0.25">
      <c r="A53" s="29" t="s">
        <v>89</v>
      </c>
    </row>
    <row r="54" spans="1:14" s="81" customFormat="1" ht="17.25" customHeight="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s="81" customFormat="1" ht="20.25" customHeight="1" x14ac:dyDescent="0.25">
      <c r="A55" s="225" t="s">
        <v>90</v>
      </c>
      <c r="B55" s="226"/>
      <c r="C55" s="226"/>
      <c r="D55" s="227"/>
      <c r="E55" s="225" t="s">
        <v>91</v>
      </c>
      <c r="F55" s="226"/>
      <c r="G55" s="226"/>
      <c r="H55" s="226"/>
      <c r="I55" s="226"/>
      <c r="J55" s="226"/>
      <c r="K55" s="226"/>
      <c r="L55" s="227"/>
      <c r="M55" s="230" t="s">
        <v>92</v>
      </c>
      <c r="N55" s="231"/>
    </row>
    <row r="56" spans="1:14" s="81" customFormat="1" x14ac:dyDescent="0.25">
      <c r="A56" s="225">
        <v>1</v>
      </c>
      <c r="B56" s="226"/>
      <c r="C56" s="226"/>
      <c r="D56" s="227"/>
      <c r="E56" s="225">
        <v>2</v>
      </c>
      <c r="F56" s="226"/>
      <c r="G56" s="226"/>
      <c r="H56" s="226"/>
      <c r="I56" s="226"/>
      <c r="J56" s="226"/>
      <c r="K56" s="226"/>
      <c r="L56" s="227"/>
      <c r="M56" s="232">
        <v>3</v>
      </c>
      <c r="N56" s="233"/>
    </row>
    <row r="57" spans="1:14" s="81" customFormat="1" ht="24" customHeight="1" x14ac:dyDescent="0.25">
      <c r="A57" s="205" t="s">
        <v>93</v>
      </c>
      <c r="B57" s="206"/>
      <c r="C57" s="206"/>
      <c r="D57" s="207"/>
      <c r="E57" s="209" t="s">
        <v>94</v>
      </c>
      <c r="F57" s="210"/>
      <c r="G57" s="210"/>
      <c r="H57" s="210"/>
      <c r="I57" s="210"/>
      <c r="J57" s="210"/>
      <c r="K57" s="210"/>
      <c r="L57" s="211"/>
      <c r="M57" s="218" t="s">
        <v>95</v>
      </c>
      <c r="N57" s="219"/>
    </row>
    <row r="58" spans="1:14" s="81" customFormat="1" ht="24" customHeight="1" x14ac:dyDescent="0.25">
      <c r="A58" s="205" t="s">
        <v>96</v>
      </c>
      <c r="B58" s="206"/>
      <c r="C58" s="206"/>
      <c r="D58" s="207"/>
      <c r="E58" s="212"/>
      <c r="F58" s="213"/>
      <c r="G58" s="213"/>
      <c r="H58" s="213"/>
      <c r="I58" s="213"/>
      <c r="J58" s="213"/>
      <c r="K58" s="213"/>
      <c r="L58" s="214"/>
      <c r="M58" s="220"/>
      <c r="N58" s="221"/>
    </row>
    <row r="59" spans="1:14" ht="24" customHeight="1" x14ac:dyDescent="0.25">
      <c r="A59" s="205" t="s">
        <v>97</v>
      </c>
      <c r="B59" s="206"/>
      <c r="C59" s="206"/>
      <c r="D59" s="207"/>
      <c r="E59" s="212"/>
      <c r="F59" s="213"/>
      <c r="G59" s="213"/>
      <c r="H59" s="213"/>
      <c r="I59" s="213"/>
      <c r="J59" s="213"/>
      <c r="K59" s="213"/>
      <c r="L59" s="214"/>
      <c r="M59" s="220"/>
      <c r="N59" s="221"/>
    </row>
    <row r="60" spans="1:14" ht="24" customHeight="1" x14ac:dyDescent="0.25">
      <c r="A60" s="205" t="s">
        <v>98</v>
      </c>
      <c r="B60" s="206"/>
      <c r="C60" s="206"/>
      <c r="D60" s="207"/>
      <c r="E60" s="215"/>
      <c r="F60" s="216"/>
      <c r="G60" s="216"/>
      <c r="H60" s="216"/>
      <c r="I60" s="216"/>
      <c r="J60" s="216"/>
      <c r="K60" s="216"/>
      <c r="L60" s="217"/>
      <c r="M60" s="222"/>
      <c r="N60" s="223"/>
    </row>
    <row r="61" spans="1:14" ht="27.75" customHeight="1" x14ac:dyDescent="0.25"/>
  </sheetData>
  <mergeCells count="90">
    <mergeCell ref="A60:D60"/>
    <mergeCell ref="A50:N50"/>
    <mergeCell ref="A57:D57"/>
    <mergeCell ref="E57:L60"/>
    <mergeCell ref="M57:N60"/>
    <mergeCell ref="A58:D58"/>
    <mergeCell ref="A56:D56"/>
    <mergeCell ref="E56:L56"/>
    <mergeCell ref="M56:N56"/>
    <mergeCell ref="A59:D59"/>
    <mergeCell ref="A51:N51"/>
    <mergeCell ref="A55:D55"/>
    <mergeCell ref="E55:L55"/>
    <mergeCell ref="M55:N55"/>
    <mergeCell ref="A45:N45"/>
    <mergeCell ref="A47:N47"/>
    <mergeCell ref="A46:N46"/>
    <mergeCell ref="A49:N49"/>
    <mergeCell ref="A48:N48"/>
    <mergeCell ref="A40:C40"/>
    <mergeCell ref="D40:G40"/>
    <mergeCell ref="A41:C41"/>
    <mergeCell ref="D41:G41"/>
    <mergeCell ref="A44:N44"/>
    <mergeCell ref="L24:L26"/>
    <mergeCell ref="M24:M26"/>
    <mergeCell ref="N24:N26"/>
    <mergeCell ref="A39:C39"/>
    <mergeCell ref="D39:G39"/>
    <mergeCell ref="K35:N35"/>
    <mergeCell ref="A34:C34"/>
    <mergeCell ref="D34:E34"/>
    <mergeCell ref="F34:G34"/>
    <mergeCell ref="H34:J34"/>
    <mergeCell ref="K34:N34"/>
    <mergeCell ref="A23:A26"/>
    <mergeCell ref="A35:C35"/>
    <mergeCell ref="D35:E35"/>
    <mergeCell ref="F35:G35"/>
    <mergeCell ref="H35:J35"/>
    <mergeCell ref="A32:N32"/>
    <mergeCell ref="A33:C33"/>
    <mergeCell ref="D33:E33"/>
    <mergeCell ref="F33:G33"/>
    <mergeCell ref="H33:J33"/>
    <mergeCell ref="K33:N33"/>
    <mergeCell ref="M23:N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H25:H26"/>
    <mergeCell ref="I25:I26"/>
    <mergeCell ref="K24:K26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H15:H16"/>
    <mergeCell ref="I15:I16"/>
    <mergeCell ref="L14:L16"/>
    <mergeCell ref="B14:B16"/>
    <mergeCell ref="C14:C16"/>
    <mergeCell ref="M13:N13"/>
    <mergeCell ref="D14:D16"/>
    <mergeCell ref="E14:E16"/>
    <mergeCell ref="M14:M16"/>
    <mergeCell ref="N14:N16"/>
    <mergeCell ref="A1:N1"/>
    <mergeCell ref="A4:K4"/>
    <mergeCell ref="L4:M9"/>
    <mergeCell ref="N4:N9"/>
    <mergeCell ref="A5:K5"/>
    <mergeCell ref="A6:K6"/>
    <mergeCell ref="A7:K7"/>
    <mergeCell ref="A8:K8"/>
  </mergeCells>
  <pageMargins left="0.7" right="0.7" top="0.75" bottom="0.75" header="0.3" footer="0.3"/>
  <pageSetup paperSize="9" scale="3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view="pageBreakPreview" topLeftCell="A10" zoomScale="60" zoomScaleNormal="40" workbookViewId="0">
      <selection activeCell="A29" sqref="A29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8" style="29" hidden="1" customWidth="1"/>
    <col min="16" max="16" width="8.85546875" style="29" hidden="1" customWidth="1"/>
    <col min="17" max="17" width="8.5703125" style="29" hidden="1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56" t="s">
        <v>42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7" x14ac:dyDescent="0.25">
      <c r="G2" s="77" t="s">
        <v>43</v>
      </c>
      <c r="H2" s="78" t="s">
        <v>286</v>
      </c>
    </row>
    <row r="4" spans="1:17" ht="29.25" customHeight="1" x14ac:dyDescent="0.25">
      <c r="A4" s="241" t="s">
        <v>45</v>
      </c>
      <c r="B4" s="241"/>
      <c r="C4" s="241"/>
      <c r="D4" s="241"/>
      <c r="E4" s="241"/>
      <c r="F4" s="241"/>
      <c r="G4" s="241"/>
      <c r="H4" s="241"/>
      <c r="I4" s="241"/>
      <c r="J4" s="241"/>
      <c r="K4" s="242"/>
      <c r="L4" s="247" t="s">
        <v>46</v>
      </c>
      <c r="M4" s="247"/>
      <c r="N4" s="253" t="s">
        <v>209</v>
      </c>
      <c r="O4" s="79"/>
      <c r="P4" s="80"/>
      <c r="Q4" s="79"/>
    </row>
    <row r="5" spans="1:17" ht="29.25" customHeight="1" x14ac:dyDescent="0.25">
      <c r="A5" s="243" t="s">
        <v>100</v>
      </c>
      <c r="B5" s="243"/>
      <c r="C5" s="243"/>
      <c r="D5" s="243"/>
      <c r="E5" s="243"/>
      <c r="F5" s="243"/>
      <c r="G5" s="243"/>
      <c r="H5" s="243"/>
      <c r="I5" s="243"/>
      <c r="J5" s="243"/>
      <c r="K5" s="244"/>
      <c r="L5" s="247"/>
      <c r="M5" s="247"/>
      <c r="N5" s="254"/>
      <c r="O5" s="79"/>
      <c r="P5" s="80"/>
      <c r="Q5" s="79"/>
    </row>
    <row r="6" spans="1:17" ht="15" customHeight="1" x14ac:dyDescent="0.25">
      <c r="A6" s="269" t="s">
        <v>47</v>
      </c>
      <c r="B6" s="269"/>
      <c r="C6" s="269"/>
      <c r="D6" s="269"/>
      <c r="E6" s="269"/>
      <c r="F6" s="269"/>
      <c r="G6" s="269"/>
      <c r="H6" s="269"/>
      <c r="I6" s="269"/>
      <c r="J6" s="269"/>
      <c r="K6" s="270"/>
      <c r="L6" s="247"/>
      <c r="M6" s="247"/>
      <c r="N6" s="254"/>
      <c r="O6" s="79"/>
      <c r="P6" s="80"/>
      <c r="Q6" s="79"/>
    </row>
    <row r="7" spans="1:17" ht="29.25" customHeight="1" x14ac:dyDescent="0.25">
      <c r="A7" s="271" t="s">
        <v>48</v>
      </c>
      <c r="B7" s="271"/>
      <c r="C7" s="271"/>
      <c r="D7" s="271"/>
      <c r="E7" s="271"/>
      <c r="F7" s="271"/>
      <c r="G7" s="271"/>
      <c r="H7" s="271"/>
      <c r="I7" s="271"/>
      <c r="J7" s="271"/>
      <c r="K7" s="272"/>
      <c r="L7" s="247"/>
      <c r="M7" s="247"/>
      <c r="N7" s="254"/>
      <c r="O7" s="79"/>
      <c r="P7" s="80"/>
      <c r="Q7" s="79"/>
    </row>
    <row r="8" spans="1:17" ht="29.25" customHeight="1" x14ac:dyDescent="0.25">
      <c r="A8" s="273" t="s">
        <v>101</v>
      </c>
      <c r="B8" s="273"/>
      <c r="C8" s="273"/>
      <c r="D8" s="273"/>
      <c r="E8" s="273"/>
      <c r="F8" s="273"/>
      <c r="G8" s="273"/>
      <c r="H8" s="273"/>
      <c r="I8" s="273"/>
      <c r="J8" s="273"/>
      <c r="K8" s="274"/>
      <c r="L8" s="247"/>
      <c r="M8" s="247"/>
      <c r="N8" s="254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47"/>
      <c r="M9" s="247"/>
      <c r="N9" s="255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63" t="s">
        <v>51</v>
      </c>
      <c r="B13" s="260" t="s">
        <v>52</v>
      </c>
      <c r="C13" s="261"/>
      <c r="D13" s="262"/>
      <c r="E13" s="260" t="s">
        <v>53</v>
      </c>
      <c r="F13" s="262"/>
      <c r="G13" s="260" t="s">
        <v>54</v>
      </c>
      <c r="H13" s="261"/>
      <c r="I13" s="262"/>
      <c r="J13" s="260" t="s">
        <v>55</v>
      </c>
      <c r="K13" s="261"/>
      <c r="L13" s="262"/>
      <c r="M13" s="237" t="s">
        <v>56</v>
      </c>
      <c r="N13" s="237"/>
      <c r="O13" s="83"/>
    </row>
    <row r="14" spans="1:17" s="81" customFormat="1" ht="13.5" customHeight="1" x14ac:dyDescent="0.25">
      <c r="A14" s="264"/>
      <c r="B14" s="257" t="s">
        <v>57</v>
      </c>
      <c r="C14" s="257" t="s">
        <v>57</v>
      </c>
      <c r="D14" s="257" t="s">
        <v>57</v>
      </c>
      <c r="E14" s="257" t="s">
        <v>57</v>
      </c>
      <c r="F14" s="257" t="s">
        <v>57</v>
      </c>
      <c r="G14" s="247" t="s">
        <v>58</v>
      </c>
      <c r="H14" s="260" t="s">
        <v>59</v>
      </c>
      <c r="I14" s="262"/>
      <c r="J14" s="248" t="s">
        <v>164</v>
      </c>
      <c r="K14" s="248" t="s">
        <v>165</v>
      </c>
      <c r="L14" s="248" t="s">
        <v>166</v>
      </c>
      <c r="M14" s="251" t="s">
        <v>60</v>
      </c>
      <c r="N14" s="237" t="s">
        <v>61</v>
      </c>
      <c r="O14" s="245"/>
    </row>
    <row r="15" spans="1:17" s="81" customFormat="1" ht="9" customHeight="1" x14ac:dyDescent="0.25">
      <c r="A15" s="264"/>
      <c r="B15" s="258"/>
      <c r="C15" s="258"/>
      <c r="D15" s="258"/>
      <c r="E15" s="258"/>
      <c r="F15" s="258"/>
      <c r="G15" s="247"/>
      <c r="H15" s="257" t="s">
        <v>62</v>
      </c>
      <c r="I15" s="247" t="s">
        <v>63</v>
      </c>
      <c r="J15" s="249"/>
      <c r="K15" s="249" t="s">
        <v>64</v>
      </c>
      <c r="L15" s="249"/>
      <c r="M15" s="251"/>
      <c r="N15" s="237"/>
      <c r="O15" s="245"/>
    </row>
    <row r="16" spans="1:17" s="81" customFormat="1" ht="38.25" customHeight="1" x14ac:dyDescent="0.25">
      <c r="A16" s="265"/>
      <c r="B16" s="259"/>
      <c r="C16" s="259"/>
      <c r="D16" s="259"/>
      <c r="E16" s="259"/>
      <c r="F16" s="259"/>
      <c r="G16" s="247"/>
      <c r="H16" s="259"/>
      <c r="I16" s="247"/>
      <c r="J16" s="250"/>
      <c r="K16" s="250"/>
      <c r="L16" s="250"/>
      <c r="M16" s="251"/>
      <c r="N16" s="237"/>
      <c r="O16" s="245"/>
    </row>
    <row r="17" spans="1:20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20" ht="16.5" customHeight="1" x14ac:dyDescent="0.25">
      <c r="A21" s="29" t="s">
        <v>65</v>
      </c>
    </row>
    <row r="22" spans="1:20" ht="15.75" customHeight="1" x14ac:dyDescent="0.25"/>
    <row r="23" spans="1:20" s="81" customFormat="1" ht="67.5" customHeight="1" x14ac:dyDescent="0.25">
      <c r="A23" s="247" t="s">
        <v>51</v>
      </c>
      <c r="B23" s="247" t="s">
        <v>66</v>
      </c>
      <c r="C23" s="247"/>
      <c r="D23" s="247"/>
      <c r="E23" s="247" t="s">
        <v>53</v>
      </c>
      <c r="F23" s="247"/>
      <c r="G23" s="247" t="s">
        <v>67</v>
      </c>
      <c r="H23" s="247"/>
      <c r="I23" s="247"/>
      <c r="J23" s="247" t="s">
        <v>68</v>
      </c>
      <c r="K23" s="247"/>
      <c r="L23" s="247"/>
      <c r="M23" s="237" t="s">
        <v>69</v>
      </c>
      <c r="N23" s="237"/>
      <c r="O23" s="80"/>
      <c r="P23" s="245"/>
      <c r="Q23" s="245"/>
    </row>
    <row r="24" spans="1:20" s="81" customFormat="1" ht="27" customHeight="1" x14ac:dyDescent="0.25">
      <c r="A24" s="247"/>
      <c r="B24" s="257" t="s">
        <v>70</v>
      </c>
      <c r="C24" s="257" t="s">
        <v>71</v>
      </c>
      <c r="D24" s="257" t="s">
        <v>72</v>
      </c>
      <c r="E24" s="257" t="s">
        <v>73</v>
      </c>
      <c r="F24" s="257" t="s">
        <v>74</v>
      </c>
      <c r="G24" s="247" t="s">
        <v>58</v>
      </c>
      <c r="H24" s="247" t="s">
        <v>59</v>
      </c>
      <c r="I24" s="247"/>
      <c r="J24" s="248" t="s">
        <v>164</v>
      </c>
      <c r="K24" s="248" t="s">
        <v>165</v>
      </c>
      <c r="L24" s="248" t="s">
        <v>166</v>
      </c>
      <c r="M24" s="251" t="s">
        <v>60</v>
      </c>
      <c r="N24" s="237" t="s">
        <v>61</v>
      </c>
      <c r="O24" s="252"/>
      <c r="P24" s="246"/>
      <c r="Q24" s="245"/>
    </row>
    <row r="25" spans="1:20" s="81" customFormat="1" ht="27" customHeight="1" x14ac:dyDescent="0.25">
      <c r="A25" s="247"/>
      <c r="B25" s="258"/>
      <c r="C25" s="258"/>
      <c r="D25" s="258"/>
      <c r="E25" s="258"/>
      <c r="F25" s="258"/>
      <c r="G25" s="247"/>
      <c r="H25" s="247" t="s">
        <v>75</v>
      </c>
      <c r="I25" s="247" t="s">
        <v>63</v>
      </c>
      <c r="J25" s="249"/>
      <c r="K25" s="249" t="s">
        <v>64</v>
      </c>
      <c r="L25" s="249"/>
      <c r="M25" s="251"/>
      <c r="N25" s="237"/>
      <c r="O25" s="252"/>
      <c r="P25" s="246"/>
      <c r="Q25" s="245"/>
    </row>
    <row r="26" spans="1:20" s="81" customFormat="1" x14ac:dyDescent="0.25">
      <c r="A26" s="247"/>
      <c r="B26" s="259"/>
      <c r="C26" s="259"/>
      <c r="D26" s="259"/>
      <c r="E26" s="259"/>
      <c r="F26" s="259"/>
      <c r="G26" s="247"/>
      <c r="H26" s="247"/>
      <c r="I26" s="247"/>
      <c r="J26" s="250"/>
      <c r="K26" s="250"/>
      <c r="L26" s="250"/>
      <c r="M26" s="251"/>
      <c r="N26" s="237"/>
      <c r="O26" s="252"/>
      <c r="P26" s="246"/>
      <c r="Q26" s="245"/>
    </row>
    <row r="27" spans="1:20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47.25" x14ac:dyDescent="0.25">
      <c r="A28" s="76" t="s">
        <v>203</v>
      </c>
      <c r="B28" s="76"/>
      <c r="C28" s="76"/>
      <c r="D28" s="76"/>
      <c r="E28" s="76"/>
      <c r="F28" s="76"/>
      <c r="G28" s="76" t="s">
        <v>186</v>
      </c>
      <c r="H28" s="76" t="s">
        <v>129</v>
      </c>
      <c r="I28" s="76">
        <v>792</v>
      </c>
      <c r="J28" s="76">
        <f>116+17</f>
        <v>133</v>
      </c>
      <c r="K28" s="76">
        <v>115</v>
      </c>
      <c r="L28" s="76">
        <v>115</v>
      </c>
      <c r="M28" s="122">
        <f>ROUND(N28/J28*100,1)</f>
        <v>4.5</v>
      </c>
      <c r="N28" s="186">
        <f>ROUNDDOWN(J28*0.05,0)</f>
        <v>6</v>
      </c>
      <c r="O28" s="96" t="s">
        <v>204</v>
      </c>
      <c r="P28" s="97"/>
      <c r="Q28" s="96"/>
    </row>
    <row r="29" spans="1:20" s="84" customFormat="1" ht="47.25" x14ac:dyDescent="0.25">
      <c r="A29" s="76" t="s">
        <v>203</v>
      </c>
      <c r="B29" s="76"/>
      <c r="C29" s="76"/>
      <c r="D29" s="76"/>
      <c r="E29" s="76"/>
      <c r="F29" s="76"/>
      <c r="G29" s="76" t="s">
        <v>186</v>
      </c>
      <c r="H29" s="76" t="s">
        <v>129</v>
      </c>
      <c r="I29" s="76">
        <v>792</v>
      </c>
      <c r="J29" s="76">
        <v>242</v>
      </c>
      <c r="K29" s="76">
        <v>340</v>
      </c>
      <c r="L29" s="76">
        <v>346</v>
      </c>
      <c r="M29" s="122">
        <f>ROUND(N29/J29*100,1)</f>
        <v>5</v>
      </c>
      <c r="N29" s="186">
        <f>ROUNDDOWN(J29*0.05,0)</f>
        <v>12</v>
      </c>
      <c r="O29" s="96" t="s">
        <v>205</v>
      </c>
      <c r="P29" s="97"/>
      <c r="Q29" s="96"/>
    </row>
    <row r="30" spans="1:20" ht="24.75" customHeight="1" x14ac:dyDescent="0.25">
      <c r="J30" s="84"/>
      <c r="K30" s="84"/>
      <c r="L30" s="84"/>
      <c r="M30" s="84"/>
      <c r="N30" s="84"/>
      <c r="O30" s="84"/>
      <c r="P30" s="84"/>
      <c r="Q30" s="84"/>
      <c r="R30" s="98" t="e">
        <f>SUM(#REF!)</f>
        <v>#REF!</v>
      </c>
      <c r="S30" s="98" t="e">
        <f>SUM(#REF!)</f>
        <v>#REF!</v>
      </c>
      <c r="T30" s="98" t="e">
        <f>SUM(#REF!)</f>
        <v>#REF!</v>
      </c>
    </row>
    <row r="31" spans="1:20" ht="21" customHeight="1" x14ac:dyDescent="0.25">
      <c r="A31" s="29" t="s">
        <v>77</v>
      </c>
      <c r="R31" s="98" t="e">
        <f>R30+#REF!</f>
        <v>#REF!</v>
      </c>
      <c r="S31" s="98" t="e">
        <f>S30+#REF!</f>
        <v>#REF!</v>
      </c>
      <c r="T31" s="98" t="e">
        <f>T30+#REF!</f>
        <v>#REF!</v>
      </c>
    </row>
    <row r="32" spans="1:20" ht="14.25" customHeight="1" x14ac:dyDescent="0.25"/>
    <row r="33" spans="1:18" s="81" customFormat="1" ht="14.25" customHeight="1" x14ac:dyDescent="0.25">
      <c r="A33" s="266" t="s">
        <v>78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7"/>
      <c r="O33" s="100"/>
      <c r="P33" s="29"/>
      <c r="Q33" s="29"/>
    </row>
    <row r="34" spans="1:18" s="84" customFormat="1" ht="13.5" customHeight="1" x14ac:dyDescent="0.25">
      <c r="A34" s="247" t="s">
        <v>79</v>
      </c>
      <c r="B34" s="247"/>
      <c r="C34" s="247"/>
      <c r="D34" s="247" t="s">
        <v>80</v>
      </c>
      <c r="E34" s="247"/>
      <c r="F34" s="247" t="s">
        <v>81</v>
      </c>
      <c r="G34" s="247"/>
      <c r="H34" s="247" t="s">
        <v>82</v>
      </c>
      <c r="I34" s="247"/>
      <c r="J34" s="247"/>
      <c r="K34" s="247" t="s">
        <v>75</v>
      </c>
      <c r="L34" s="247"/>
      <c r="M34" s="247"/>
      <c r="N34" s="260"/>
      <c r="O34" s="101"/>
      <c r="P34" s="81"/>
      <c r="Q34" s="81"/>
    </row>
    <row r="35" spans="1:18" s="81" customFormat="1" x14ac:dyDescent="0.25">
      <c r="A35" s="232">
        <v>1</v>
      </c>
      <c r="B35" s="232"/>
      <c r="C35" s="232"/>
      <c r="D35" s="232">
        <v>2</v>
      </c>
      <c r="E35" s="232"/>
      <c r="F35" s="240" t="s">
        <v>83</v>
      </c>
      <c r="G35" s="240"/>
      <c r="H35" s="240" t="s">
        <v>84</v>
      </c>
      <c r="I35" s="240"/>
      <c r="J35" s="240"/>
      <c r="K35" s="232">
        <v>5</v>
      </c>
      <c r="L35" s="232"/>
      <c r="M35" s="232"/>
      <c r="N35" s="233"/>
      <c r="O35" s="102"/>
      <c r="P35" s="84"/>
      <c r="Q35" s="84"/>
    </row>
    <row r="36" spans="1:18" s="81" customFormat="1" x14ac:dyDescent="0.25">
      <c r="A36" s="236"/>
      <c r="B36" s="236"/>
      <c r="C36" s="236"/>
      <c r="D36" s="236"/>
      <c r="E36" s="236"/>
      <c r="F36" s="237"/>
      <c r="G36" s="237"/>
      <c r="H36" s="237"/>
      <c r="I36" s="237"/>
      <c r="J36" s="237"/>
      <c r="K36" s="238"/>
      <c r="L36" s="238"/>
      <c r="M36" s="238"/>
      <c r="N36" s="239"/>
      <c r="O36" s="103"/>
    </row>
    <row r="38" spans="1:18" ht="22.5" customHeight="1" x14ac:dyDescent="0.25">
      <c r="A38" s="29" t="s">
        <v>140</v>
      </c>
    </row>
    <row r="39" spans="1:18" ht="12.75" customHeight="1" x14ac:dyDescent="0.25"/>
    <row r="40" spans="1:18" x14ac:dyDescent="0.25">
      <c r="A40" s="235" t="s">
        <v>141</v>
      </c>
      <c r="B40" s="235"/>
      <c r="C40" s="235"/>
      <c r="D40" s="235" t="s">
        <v>142</v>
      </c>
      <c r="E40" s="235"/>
      <c r="F40" s="235"/>
      <c r="G40" s="235"/>
    </row>
    <row r="41" spans="1:18" x14ac:dyDescent="0.25">
      <c r="A41" s="235">
        <v>1</v>
      </c>
      <c r="B41" s="235"/>
      <c r="C41" s="235"/>
      <c r="D41" s="235">
        <v>2</v>
      </c>
      <c r="E41" s="235"/>
      <c r="F41" s="235"/>
      <c r="G41" s="235"/>
    </row>
    <row r="42" spans="1:18" x14ac:dyDescent="0.25">
      <c r="A42" s="235" t="s">
        <v>100</v>
      </c>
      <c r="B42" s="235"/>
      <c r="C42" s="235"/>
      <c r="D42" s="235" t="s">
        <v>206</v>
      </c>
      <c r="E42" s="235"/>
      <c r="F42" s="235"/>
      <c r="G42" s="235"/>
    </row>
    <row r="43" spans="1:18" ht="15" customHeight="1" x14ac:dyDescent="0.25"/>
    <row r="44" spans="1:18" ht="15" customHeight="1" x14ac:dyDescent="0.25">
      <c r="A44" s="29" t="s">
        <v>85</v>
      </c>
    </row>
    <row r="45" spans="1:18" ht="15" customHeight="1" x14ac:dyDescent="0.25">
      <c r="A45" s="234" t="s">
        <v>86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</row>
    <row r="46" spans="1:18" x14ac:dyDescent="0.25">
      <c r="A46" s="276" t="s">
        <v>190</v>
      </c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109"/>
      <c r="P46" s="109"/>
      <c r="Q46" s="109"/>
      <c r="R46" s="109"/>
    </row>
    <row r="47" spans="1:18" ht="21.75" customHeight="1" x14ac:dyDescent="0.25">
      <c r="A47" s="268" t="s">
        <v>87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113"/>
      <c r="P47" s="113"/>
      <c r="Q47" s="113"/>
      <c r="R47" s="109"/>
    </row>
    <row r="48" spans="1:18" ht="37.5" customHeight="1" x14ac:dyDescent="0.25">
      <c r="A48" s="277" t="s">
        <v>201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112"/>
      <c r="P48" s="112"/>
      <c r="Q48" s="112"/>
      <c r="R48" s="109"/>
    </row>
    <row r="49" spans="1:18" s="123" customFormat="1" ht="37.5" customHeight="1" x14ac:dyDescent="0.25">
      <c r="A49" s="278" t="s">
        <v>276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8"/>
      <c r="L49" s="278"/>
      <c r="M49" s="278"/>
      <c r="N49" s="278"/>
      <c r="O49" s="148"/>
      <c r="P49" s="148"/>
      <c r="Q49" s="148"/>
      <c r="R49" s="109"/>
    </row>
    <row r="50" spans="1:18" s="123" customFormat="1" ht="21" customHeight="1" x14ac:dyDescent="0.25">
      <c r="A50" s="278" t="s">
        <v>275</v>
      </c>
      <c r="B50" s="278"/>
      <c r="C50" s="278"/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148"/>
      <c r="P50" s="148"/>
      <c r="Q50" s="148"/>
      <c r="R50" s="109"/>
    </row>
    <row r="51" spans="1:18" ht="23.25" customHeight="1" x14ac:dyDescent="0.25">
      <c r="A51" s="277" t="s">
        <v>202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109"/>
    </row>
    <row r="52" spans="1:18" ht="13.5" customHeight="1" x14ac:dyDescent="0.25">
      <c r="A52" s="224" t="s">
        <v>88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</row>
    <row r="53" spans="1:18" ht="15.75" customHeight="1" x14ac:dyDescent="0.25"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8" ht="15" customHeight="1" x14ac:dyDescent="0.25">
      <c r="A54" s="29" t="s">
        <v>89</v>
      </c>
    </row>
    <row r="55" spans="1:18" s="81" customFormat="1" ht="17.25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8" s="81" customFormat="1" ht="20.25" customHeight="1" x14ac:dyDescent="0.25">
      <c r="A56" s="225" t="s">
        <v>90</v>
      </c>
      <c r="B56" s="226"/>
      <c r="C56" s="226"/>
      <c r="D56" s="227"/>
      <c r="E56" s="225" t="s">
        <v>91</v>
      </c>
      <c r="F56" s="226"/>
      <c r="G56" s="226"/>
      <c r="H56" s="226"/>
      <c r="I56" s="226"/>
      <c r="J56" s="226"/>
      <c r="K56" s="226"/>
      <c r="L56" s="227"/>
      <c r="M56" s="230" t="s">
        <v>92</v>
      </c>
      <c r="N56" s="231"/>
      <c r="O56" s="107"/>
      <c r="P56" s="228"/>
      <c r="Q56" s="228"/>
    </row>
    <row r="57" spans="1:18" s="81" customFormat="1" x14ac:dyDescent="0.25">
      <c r="A57" s="225">
        <v>1</v>
      </c>
      <c r="B57" s="226"/>
      <c r="C57" s="226"/>
      <c r="D57" s="227"/>
      <c r="E57" s="225">
        <v>2</v>
      </c>
      <c r="F57" s="226"/>
      <c r="G57" s="226"/>
      <c r="H57" s="226"/>
      <c r="I57" s="226"/>
      <c r="J57" s="226"/>
      <c r="K57" s="226"/>
      <c r="L57" s="227"/>
      <c r="M57" s="232">
        <v>3</v>
      </c>
      <c r="N57" s="233"/>
      <c r="O57" s="107"/>
      <c r="P57" s="229"/>
      <c r="Q57" s="229"/>
    </row>
    <row r="58" spans="1:18" s="81" customFormat="1" ht="24" customHeight="1" x14ac:dyDescent="0.25">
      <c r="A58" s="205" t="s">
        <v>93</v>
      </c>
      <c r="B58" s="206"/>
      <c r="C58" s="206"/>
      <c r="D58" s="207"/>
      <c r="E58" s="209" t="s">
        <v>94</v>
      </c>
      <c r="F58" s="210"/>
      <c r="G58" s="210"/>
      <c r="H58" s="210"/>
      <c r="I58" s="210"/>
      <c r="J58" s="210"/>
      <c r="K58" s="210"/>
      <c r="L58" s="211"/>
      <c r="M58" s="218" t="s">
        <v>95</v>
      </c>
      <c r="N58" s="219"/>
      <c r="O58" s="108"/>
      <c r="P58" s="208"/>
      <c r="Q58" s="208"/>
    </row>
    <row r="59" spans="1:18" s="81" customFormat="1" ht="24" customHeight="1" x14ac:dyDescent="0.25">
      <c r="A59" s="205" t="s">
        <v>96</v>
      </c>
      <c r="B59" s="206"/>
      <c r="C59" s="206"/>
      <c r="D59" s="207"/>
      <c r="E59" s="212"/>
      <c r="F59" s="213"/>
      <c r="G59" s="213"/>
      <c r="H59" s="213"/>
      <c r="I59" s="213"/>
      <c r="J59" s="213"/>
      <c r="K59" s="213"/>
      <c r="L59" s="214"/>
      <c r="M59" s="220"/>
      <c r="N59" s="221"/>
      <c r="O59" s="108"/>
      <c r="P59" s="208"/>
      <c r="Q59" s="208"/>
    </row>
    <row r="60" spans="1:18" ht="24" customHeight="1" x14ac:dyDescent="0.25">
      <c r="A60" s="205" t="s">
        <v>97</v>
      </c>
      <c r="B60" s="206"/>
      <c r="C60" s="206"/>
      <c r="D60" s="207"/>
      <c r="E60" s="212"/>
      <c r="F60" s="213"/>
      <c r="G60" s="213"/>
      <c r="H60" s="213"/>
      <c r="I60" s="213"/>
      <c r="J60" s="213"/>
      <c r="K60" s="213"/>
      <c r="L60" s="214"/>
      <c r="M60" s="220"/>
      <c r="N60" s="221"/>
      <c r="O60" s="108"/>
      <c r="P60" s="208"/>
      <c r="Q60" s="208"/>
    </row>
    <row r="61" spans="1:18" ht="24" customHeight="1" x14ac:dyDescent="0.25">
      <c r="A61" s="205" t="s">
        <v>98</v>
      </c>
      <c r="B61" s="206"/>
      <c r="C61" s="206"/>
      <c r="D61" s="207"/>
      <c r="E61" s="215"/>
      <c r="F61" s="216"/>
      <c r="G61" s="216"/>
      <c r="H61" s="216"/>
      <c r="I61" s="216"/>
      <c r="J61" s="216"/>
      <c r="K61" s="216"/>
      <c r="L61" s="217"/>
      <c r="M61" s="222"/>
      <c r="N61" s="223"/>
      <c r="O61" s="108"/>
      <c r="P61" s="208"/>
      <c r="Q61" s="208"/>
    </row>
    <row r="62" spans="1:18" ht="27.75" customHeight="1" x14ac:dyDescent="0.25"/>
  </sheetData>
  <mergeCells count="101">
    <mergeCell ref="A56:D56"/>
    <mergeCell ref="E56:L56"/>
    <mergeCell ref="M56:N56"/>
    <mergeCell ref="P56:Q56"/>
    <mergeCell ref="A57:D57"/>
    <mergeCell ref="E57:L57"/>
    <mergeCell ref="M57:N57"/>
    <mergeCell ref="P57:Q57"/>
    <mergeCell ref="A58:D58"/>
    <mergeCell ref="E58:L61"/>
    <mergeCell ref="M58:N61"/>
    <mergeCell ref="P58:Q58"/>
    <mergeCell ref="A59:D59"/>
    <mergeCell ref="P59:Q59"/>
    <mergeCell ref="A60:D60"/>
    <mergeCell ref="P60:Q60"/>
    <mergeCell ref="A61:D61"/>
    <mergeCell ref="P61:Q61"/>
    <mergeCell ref="A52:Q52"/>
    <mergeCell ref="A40:C40"/>
    <mergeCell ref="D40:G40"/>
    <mergeCell ref="A41:C41"/>
    <mergeCell ref="D41:G41"/>
    <mergeCell ref="A42:C42"/>
    <mergeCell ref="D42:G42"/>
    <mergeCell ref="A45:O45"/>
    <mergeCell ref="A46:N46"/>
    <mergeCell ref="A47:N47"/>
    <mergeCell ref="A48:N48"/>
    <mergeCell ref="A51:Q51"/>
    <mergeCell ref="A49:N49"/>
    <mergeCell ref="A50:N50"/>
    <mergeCell ref="A33:N33"/>
    <mergeCell ref="A34:C34"/>
    <mergeCell ref="D34:E34"/>
    <mergeCell ref="F34:G34"/>
    <mergeCell ref="H34:J34"/>
    <mergeCell ref="K34:N34"/>
    <mergeCell ref="P24:P26"/>
    <mergeCell ref="A23:A26"/>
    <mergeCell ref="A36:C36"/>
    <mergeCell ref="D36:E36"/>
    <mergeCell ref="F36:G36"/>
    <mergeCell ref="H36:J36"/>
    <mergeCell ref="K36:N36"/>
    <mergeCell ref="A35:C35"/>
    <mergeCell ref="D35:E35"/>
    <mergeCell ref="F35:G35"/>
    <mergeCell ref="H35:J35"/>
    <mergeCell ref="K35:N35"/>
    <mergeCell ref="K24:K26"/>
    <mergeCell ref="L24:L26"/>
    <mergeCell ref="M24:M26"/>
    <mergeCell ref="N24:N26"/>
    <mergeCell ref="O14:O16"/>
    <mergeCell ref="H15:H16"/>
    <mergeCell ref="I15:I16"/>
    <mergeCell ref="L14:L16"/>
    <mergeCell ref="M23:N23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24:O26"/>
    <mergeCell ref="B14:B16"/>
    <mergeCell ref="C14:C16"/>
    <mergeCell ref="D14:D16"/>
    <mergeCell ref="E14:E16"/>
    <mergeCell ref="M14:M16"/>
    <mergeCell ref="N14:N16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A1:O1"/>
    <mergeCell ref="A4:K4"/>
    <mergeCell ref="L4:M9"/>
    <mergeCell ref="N4:N9"/>
    <mergeCell ref="A5:K5"/>
    <mergeCell ref="A6:K6"/>
    <mergeCell ref="A7:K7"/>
    <mergeCell ref="A8:K8"/>
    <mergeCell ref="M13:N13"/>
  </mergeCells>
  <pageMargins left="0.7" right="0.7" top="0.75" bottom="0.75" header="0.3" footer="0.3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view="pageBreakPreview" topLeftCell="C13" zoomScale="60" zoomScaleNormal="40" workbookViewId="0">
      <selection activeCell="M38" sqref="M38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12.7109375" style="29" hidden="1" customWidth="1"/>
    <col min="16" max="16" width="8.85546875" style="29" hidden="1" customWidth="1"/>
    <col min="17" max="17" width="8.5703125" style="29" hidden="1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56" t="s">
        <v>42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7" x14ac:dyDescent="0.25">
      <c r="G2" s="77" t="s">
        <v>43</v>
      </c>
      <c r="H2" s="78" t="s">
        <v>287</v>
      </c>
    </row>
    <row r="4" spans="1:17" ht="29.25" customHeight="1" x14ac:dyDescent="0.25">
      <c r="A4" s="241" t="s">
        <v>45</v>
      </c>
      <c r="B4" s="241"/>
      <c r="C4" s="241"/>
      <c r="D4" s="241"/>
      <c r="E4" s="241"/>
      <c r="F4" s="241"/>
      <c r="G4" s="241"/>
      <c r="H4" s="241"/>
      <c r="I4" s="241"/>
      <c r="J4" s="241"/>
      <c r="K4" s="242"/>
      <c r="L4" s="247" t="s">
        <v>46</v>
      </c>
      <c r="M4" s="247"/>
      <c r="N4" s="253" t="s">
        <v>131</v>
      </c>
      <c r="O4" s="79"/>
      <c r="P4" s="80"/>
      <c r="Q4" s="79"/>
    </row>
    <row r="5" spans="1:17" ht="29.25" customHeight="1" x14ac:dyDescent="0.25">
      <c r="A5" s="243" t="s">
        <v>100</v>
      </c>
      <c r="B5" s="243"/>
      <c r="C5" s="243"/>
      <c r="D5" s="243"/>
      <c r="E5" s="243"/>
      <c r="F5" s="243"/>
      <c r="G5" s="243"/>
      <c r="H5" s="243"/>
      <c r="I5" s="243"/>
      <c r="J5" s="243"/>
      <c r="K5" s="244"/>
      <c r="L5" s="247"/>
      <c r="M5" s="247"/>
      <c r="N5" s="254"/>
      <c r="O5" s="79"/>
      <c r="P5" s="80"/>
      <c r="Q5" s="79"/>
    </row>
    <row r="6" spans="1:17" ht="15" customHeight="1" x14ac:dyDescent="0.25">
      <c r="A6" s="269" t="s">
        <v>47</v>
      </c>
      <c r="B6" s="269"/>
      <c r="C6" s="269"/>
      <c r="D6" s="269"/>
      <c r="E6" s="269"/>
      <c r="F6" s="269"/>
      <c r="G6" s="269"/>
      <c r="H6" s="269"/>
      <c r="I6" s="269"/>
      <c r="J6" s="269"/>
      <c r="K6" s="270"/>
      <c r="L6" s="247"/>
      <c r="M6" s="247"/>
      <c r="N6" s="254"/>
      <c r="O6" s="79"/>
      <c r="P6" s="80"/>
      <c r="Q6" s="79"/>
    </row>
    <row r="7" spans="1:17" ht="29.25" customHeight="1" x14ac:dyDescent="0.25">
      <c r="A7" s="271" t="s">
        <v>48</v>
      </c>
      <c r="B7" s="271"/>
      <c r="C7" s="271"/>
      <c r="D7" s="271"/>
      <c r="E7" s="271"/>
      <c r="F7" s="271"/>
      <c r="G7" s="271"/>
      <c r="H7" s="271"/>
      <c r="I7" s="271"/>
      <c r="J7" s="271"/>
      <c r="K7" s="272"/>
      <c r="L7" s="247"/>
      <c r="M7" s="247"/>
      <c r="N7" s="254"/>
      <c r="O7" s="79"/>
      <c r="P7" s="80"/>
      <c r="Q7" s="79"/>
    </row>
    <row r="8" spans="1:17" ht="29.25" customHeight="1" x14ac:dyDescent="0.25">
      <c r="A8" s="273" t="s">
        <v>101</v>
      </c>
      <c r="B8" s="273"/>
      <c r="C8" s="273"/>
      <c r="D8" s="273"/>
      <c r="E8" s="273"/>
      <c r="F8" s="273"/>
      <c r="G8" s="273"/>
      <c r="H8" s="273"/>
      <c r="I8" s="273"/>
      <c r="J8" s="273"/>
      <c r="K8" s="274"/>
      <c r="L8" s="247"/>
      <c r="M8" s="247"/>
      <c r="N8" s="254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47"/>
      <c r="M9" s="247"/>
      <c r="N9" s="255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63" t="s">
        <v>51</v>
      </c>
      <c r="B13" s="260" t="s">
        <v>52</v>
      </c>
      <c r="C13" s="261"/>
      <c r="D13" s="262"/>
      <c r="E13" s="260" t="s">
        <v>53</v>
      </c>
      <c r="F13" s="262"/>
      <c r="G13" s="260" t="s">
        <v>54</v>
      </c>
      <c r="H13" s="261"/>
      <c r="I13" s="262"/>
      <c r="J13" s="260" t="s">
        <v>55</v>
      </c>
      <c r="K13" s="261"/>
      <c r="L13" s="262"/>
      <c r="M13" s="237" t="s">
        <v>56</v>
      </c>
      <c r="N13" s="237"/>
      <c r="O13" s="83"/>
    </row>
    <row r="14" spans="1:17" s="81" customFormat="1" ht="13.5" customHeight="1" x14ac:dyDescent="0.25">
      <c r="A14" s="264"/>
      <c r="B14" s="257" t="s">
        <v>57</v>
      </c>
      <c r="C14" s="257" t="s">
        <v>57</v>
      </c>
      <c r="D14" s="257" t="s">
        <v>57</v>
      </c>
      <c r="E14" s="257" t="s">
        <v>57</v>
      </c>
      <c r="F14" s="257" t="s">
        <v>57</v>
      </c>
      <c r="G14" s="247" t="s">
        <v>58</v>
      </c>
      <c r="H14" s="260" t="s">
        <v>59</v>
      </c>
      <c r="I14" s="262"/>
      <c r="J14" s="248" t="s">
        <v>164</v>
      </c>
      <c r="K14" s="248" t="s">
        <v>165</v>
      </c>
      <c r="L14" s="248" t="s">
        <v>166</v>
      </c>
      <c r="M14" s="251" t="s">
        <v>60</v>
      </c>
      <c r="N14" s="237" t="s">
        <v>61</v>
      </c>
      <c r="O14" s="245"/>
    </row>
    <row r="15" spans="1:17" s="81" customFormat="1" ht="9" customHeight="1" x14ac:dyDescent="0.25">
      <c r="A15" s="264"/>
      <c r="B15" s="258"/>
      <c r="C15" s="258"/>
      <c r="D15" s="258"/>
      <c r="E15" s="258"/>
      <c r="F15" s="258"/>
      <c r="G15" s="247"/>
      <c r="H15" s="257" t="s">
        <v>62</v>
      </c>
      <c r="I15" s="247" t="s">
        <v>63</v>
      </c>
      <c r="J15" s="249"/>
      <c r="K15" s="249" t="s">
        <v>64</v>
      </c>
      <c r="L15" s="249"/>
      <c r="M15" s="251"/>
      <c r="N15" s="237"/>
      <c r="O15" s="245"/>
    </row>
    <row r="16" spans="1:17" s="81" customFormat="1" ht="28.5" customHeight="1" x14ac:dyDescent="0.25">
      <c r="A16" s="265"/>
      <c r="B16" s="259"/>
      <c r="C16" s="259"/>
      <c r="D16" s="259"/>
      <c r="E16" s="259"/>
      <c r="F16" s="259"/>
      <c r="G16" s="247"/>
      <c r="H16" s="259"/>
      <c r="I16" s="247"/>
      <c r="J16" s="250"/>
      <c r="K16" s="250"/>
      <c r="L16" s="250"/>
      <c r="M16" s="251"/>
      <c r="N16" s="237"/>
      <c r="O16" s="245"/>
    </row>
    <row r="17" spans="1:20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20" ht="16.5" customHeight="1" x14ac:dyDescent="0.25">
      <c r="A21" s="29" t="s">
        <v>65</v>
      </c>
    </row>
    <row r="22" spans="1:20" ht="15.75" customHeight="1" x14ac:dyDescent="0.25"/>
    <row r="23" spans="1:20" s="81" customFormat="1" ht="67.5" customHeight="1" x14ac:dyDescent="0.25">
      <c r="A23" s="247" t="s">
        <v>51</v>
      </c>
      <c r="B23" s="247" t="s">
        <v>66</v>
      </c>
      <c r="C23" s="247"/>
      <c r="D23" s="247"/>
      <c r="E23" s="247" t="s">
        <v>53</v>
      </c>
      <c r="F23" s="247"/>
      <c r="G23" s="247" t="s">
        <v>67</v>
      </c>
      <c r="H23" s="247"/>
      <c r="I23" s="247"/>
      <c r="J23" s="247" t="s">
        <v>68</v>
      </c>
      <c r="K23" s="247"/>
      <c r="L23" s="247"/>
      <c r="M23" s="237" t="s">
        <v>69</v>
      </c>
      <c r="N23" s="237"/>
      <c r="O23" s="80"/>
      <c r="P23" s="245"/>
      <c r="Q23" s="245"/>
    </row>
    <row r="24" spans="1:20" s="81" customFormat="1" ht="27" customHeight="1" x14ac:dyDescent="0.25">
      <c r="A24" s="247"/>
      <c r="B24" s="257" t="s">
        <v>70</v>
      </c>
      <c r="C24" s="257" t="s">
        <v>71</v>
      </c>
      <c r="D24" s="257" t="s">
        <v>72</v>
      </c>
      <c r="E24" s="257" t="s">
        <v>73</v>
      </c>
      <c r="F24" s="257" t="s">
        <v>74</v>
      </c>
      <c r="G24" s="247" t="s">
        <v>58</v>
      </c>
      <c r="H24" s="247" t="s">
        <v>59</v>
      </c>
      <c r="I24" s="247"/>
      <c r="J24" s="248" t="s">
        <v>164</v>
      </c>
      <c r="K24" s="248" t="s">
        <v>165</v>
      </c>
      <c r="L24" s="248" t="s">
        <v>166</v>
      </c>
      <c r="M24" s="251" t="s">
        <v>60</v>
      </c>
      <c r="N24" s="237" t="s">
        <v>61</v>
      </c>
      <c r="O24" s="252"/>
      <c r="P24" s="246"/>
      <c r="Q24" s="245"/>
    </row>
    <row r="25" spans="1:20" s="81" customFormat="1" ht="27" customHeight="1" x14ac:dyDescent="0.25">
      <c r="A25" s="247"/>
      <c r="B25" s="258"/>
      <c r="C25" s="258"/>
      <c r="D25" s="258"/>
      <c r="E25" s="258"/>
      <c r="F25" s="258"/>
      <c r="G25" s="247"/>
      <c r="H25" s="247" t="s">
        <v>75</v>
      </c>
      <c r="I25" s="247" t="s">
        <v>63</v>
      </c>
      <c r="J25" s="249"/>
      <c r="K25" s="249" t="s">
        <v>64</v>
      </c>
      <c r="L25" s="249"/>
      <c r="M25" s="251"/>
      <c r="N25" s="237"/>
      <c r="O25" s="252"/>
      <c r="P25" s="246"/>
      <c r="Q25" s="245"/>
    </row>
    <row r="26" spans="1:20" s="81" customFormat="1" x14ac:dyDescent="0.25">
      <c r="A26" s="247"/>
      <c r="B26" s="259"/>
      <c r="C26" s="259"/>
      <c r="D26" s="259"/>
      <c r="E26" s="259"/>
      <c r="F26" s="259"/>
      <c r="G26" s="247"/>
      <c r="H26" s="247"/>
      <c r="I26" s="247"/>
      <c r="J26" s="250"/>
      <c r="K26" s="250"/>
      <c r="L26" s="250"/>
      <c r="M26" s="251"/>
      <c r="N26" s="237"/>
      <c r="O26" s="252"/>
      <c r="P26" s="246"/>
      <c r="Q26" s="245"/>
    </row>
    <row r="27" spans="1:20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47.25" x14ac:dyDescent="0.25">
      <c r="A28" s="76" t="s">
        <v>130</v>
      </c>
      <c r="B28" s="76"/>
      <c r="C28" s="76"/>
      <c r="D28" s="76"/>
      <c r="E28" s="76"/>
      <c r="F28" s="76"/>
      <c r="G28" s="76" t="s">
        <v>186</v>
      </c>
      <c r="H28" s="76" t="s">
        <v>129</v>
      </c>
      <c r="I28" s="76">
        <v>792</v>
      </c>
      <c r="J28" s="76">
        <v>20</v>
      </c>
      <c r="K28" s="76">
        <v>22</v>
      </c>
      <c r="L28" s="76">
        <v>22</v>
      </c>
      <c r="M28" s="122">
        <f>ROUND(N28/J28*100,1)</f>
        <v>5</v>
      </c>
      <c r="N28" s="186">
        <f>ROUNDDOWN(J28*0.05,0)</f>
        <v>1</v>
      </c>
      <c r="O28" s="96" t="s">
        <v>207</v>
      </c>
      <c r="P28" s="97"/>
      <c r="Q28" s="96"/>
    </row>
    <row r="29" spans="1:20" s="84" customFormat="1" ht="47.25" x14ac:dyDescent="0.25">
      <c r="A29" s="76" t="s">
        <v>130</v>
      </c>
      <c r="B29" s="76"/>
      <c r="C29" s="76"/>
      <c r="D29" s="76"/>
      <c r="E29" s="76"/>
      <c r="F29" s="76"/>
      <c r="G29" s="76" t="s">
        <v>186</v>
      </c>
      <c r="H29" s="76" t="s">
        <v>129</v>
      </c>
      <c r="I29" s="76">
        <v>792</v>
      </c>
      <c r="J29" s="76">
        <v>49</v>
      </c>
      <c r="K29" s="76">
        <v>39</v>
      </c>
      <c r="L29" s="76">
        <v>36</v>
      </c>
      <c r="M29" s="122">
        <f>ROUND(N29/J29*100,1)</f>
        <v>4.0999999999999996</v>
      </c>
      <c r="N29" s="186">
        <f>ROUNDDOWN(J29*0.05,0)</f>
        <v>2</v>
      </c>
      <c r="O29" s="96" t="s">
        <v>208</v>
      </c>
      <c r="P29" s="97"/>
      <c r="Q29" s="96"/>
    </row>
    <row r="30" spans="1:20" ht="24.75" customHeight="1" x14ac:dyDescent="0.25">
      <c r="J30" s="84"/>
      <c r="K30" s="84"/>
      <c r="L30" s="84"/>
      <c r="M30" s="84"/>
      <c r="N30" s="84"/>
      <c r="O30" s="84"/>
      <c r="P30" s="84"/>
      <c r="Q30" s="84"/>
      <c r="R30" s="98" t="e">
        <f>SUM(#REF!)</f>
        <v>#REF!</v>
      </c>
      <c r="S30" s="98" t="e">
        <f>SUM(#REF!)</f>
        <v>#REF!</v>
      </c>
      <c r="T30" s="98" t="e">
        <f>SUM(#REF!)</f>
        <v>#REF!</v>
      </c>
    </row>
    <row r="31" spans="1:20" ht="21" customHeight="1" x14ac:dyDescent="0.25">
      <c r="A31" s="29" t="s">
        <v>77</v>
      </c>
      <c r="R31" s="98" t="e">
        <f>R30+#REF!</f>
        <v>#REF!</v>
      </c>
      <c r="S31" s="98" t="e">
        <f>S30+#REF!</f>
        <v>#REF!</v>
      </c>
      <c r="T31" s="98" t="e">
        <f>T30+#REF!</f>
        <v>#REF!</v>
      </c>
    </row>
    <row r="32" spans="1:20" ht="14.25" customHeight="1" x14ac:dyDescent="0.25"/>
    <row r="33" spans="1:18" s="81" customFormat="1" ht="14.25" customHeight="1" x14ac:dyDescent="0.25">
      <c r="A33" s="266" t="s">
        <v>78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7"/>
      <c r="O33" s="100"/>
      <c r="P33" s="29"/>
      <c r="Q33" s="29"/>
    </row>
    <row r="34" spans="1:18" s="84" customFormat="1" ht="13.5" customHeight="1" x14ac:dyDescent="0.25">
      <c r="A34" s="247" t="s">
        <v>79</v>
      </c>
      <c r="B34" s="247"/>
      <c r="C34" s="247"/>
      <c r="D34" s="247" t="s">
        <v>80</v>
      </c>
      <c r="E34" s="247"/>
      <c r="F34" s="247" t="s">
        <v>81</v>
      </c>
      <c r="G34" s="247"/>
      <c r="H34" s="247" t="s">
        <v>82</v>
      </c>
      <c r="I34" s="247"/>
      <c r="J34" s="247"/>
      <c r="K34" s="247" t="s">
        <v>75</v>
      </c>
      <c r="L34" s="247"/>
      <c r="M34" s="247"/>
      <c r="N34" s="260"/>
      <c r="O34" s="101"/>
      <c r="P34" s="81"/>
      <c r="Q34" s="81"/>
    </row>
    <row r="35" spans="1:18" s="81" customFormat="1" x14ac:dyDescent="0.25">
      <c r="A35" s="232">
        <v>1</v>
      </c>
      <c r="B35" s="232"/>
      <c r="C35" s="232"/>
      <c r="D35" s="232">
        <v>2</v>
      </c>
      <c r="E35" s="232"/>
      <c r="F35" s="240" t="s">
        <v>83</v>
      </c>
      <c r="G35" s="240"/>
      <c r="H35" s="240" t="s">
        <v>84</v>
      </c>
      <c r="I35" s="240"/>
      <c r="J35" s="240"/>
      <c r="K35" s="232">
        <v>5</v>
      </c>
      <c r="L35" s="232"/>
      <c r="M35" s="232"/>
      <c r="N35" s="233"/>
      <c r="O35" s="102"/>
      <c r="P35" s="84"/>
      <c r="Q35" s="84"/>
    </row>
    <row r="36" spans="1:18" s="81" customFormat="1" x14ac:dyDescent="0.25">
      <c r="A36" s="236"/>
      <c r="B36" s="236"/>
      <c r="C36" s="236"/>
      <c r="D36" s="236"/>
      <c r="E36" s="236"/>
      <c r="F36" s="237"/>
      <c r="G36" s="237"/>
      <c r="H36" s="237"/>
      <c r="I36" s="237"/>
      <c r="J36" s="237"/>
      <c r="K36" s="238"/>
      <c r="L36" s="238"/>
      <c r="M36" s="238"/>
      <c r="N36" s="239"/>
      <c r="O36" s="103"/>
    </row>
    <row r="38" spans="1:18" ht="22.5" customHeight="1" x14ac:dyDescent="0.25">
      <c r="A38" s="29" t="s">
        <v>140</v>
      </c>
    </row>
    <row r="39" spans="1:18" ht="12.75" customHeight="1" x14ac:dyDescent="0.25"/>
    <row r="40" spans="1:18" x14ac:dyDescent="0.25">
      <c r="A40" s="235" t="s">
        <v>141</v>
      </c>
      <c r="B40" s="235"/>
      <c r="C40" s="235"/>
      <c r="D40" s="235" t="s">
        <v>142</v>
      </c>
      <c r="E40" s="235"/>
      <c r="F40" s="235"/>
      <c r="G40" s="235"/>
    </row>
    <row r="41" spans="1:18" x14ac:dyDescent="0.25">
      <c r="A41" s="235">
        <v>1</v>
      </c>
      <c r="B41" s="235"/>
      <c r="C41" s="235"/>
      <c r="D41" s="235">
        <v>2</v>
      </c>
      <c r="E41" s="235"/>
      <c r="F41" s="235"/>
      <c r="G41" s="235"/>
    </row>
    <row r="42" spans="1:18" ht="20.25" customHeight="1" x14ac:dyDescent="0.25">
      <c r="A42" s="266" t="s">
        <v>100</v>
      </c>
      <c r="B42" s="266"/>
      <c r="C42" s="266"/>
      <c r="D42" s="266" t="s">
        <v>206</v>
      </c>
      <c r="E42" s="266"/>
      <c r="F42" s="266"/>
      <c r="G42" s="266"/>
    </row>
    <row r="43" spans="1:18" ht="15" customHeight="1" x14ac:dyDescent="0.25"/>
    <row r="44" spans="1:18" ht="15" customHeight="1" x14ac:dyDescent="0.25">
      <c r="A44" s="29" t="s">
        <v>85</v>
      </c>
    </row>
    <row r="45" spans="1:18" ht="15" customHeight="1" x14ac:dyDescent="0.25">
      <c r="A45" s="234" t="s">
        <v>86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</row>
    <row r="46" spans="1:18" x14ac:dyDescent="0.25">
      <c r="A46" s="276" t="s">
        <v>190</v>
      </c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109"/>
      <c r="P46" s="109"/>
      <c r="Q46" s="109"/>
      <c r="R46" s="109"/>
    </row>
    <row r="47" spans="1:18" ht="21.75" customHeight="1" x14ac:dyDescent="0.25">
      <c r="A47" s="268" t="s">
        <v>87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113"/>
      <c r="P47" s="113"/>
      <c r="Q47" s="113"/>
      <c r="R47" s="109"/>
    </row>
    <row r="48" spans="1:18" ht="37.5" customHeight="1" x14ac:dyDescent="0.25">
      <c r="A48" s="277" t="s">
        <v>201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112"/>
      <c r="P48" s="112"/>
      <c r="Q48" s="112"/>
      <c r="R48" s="109"/>
    </row>
    <row r="49" spans="1:18" s="123" customFormat="1" ht="37.5" customHeight="1" x14ac:dyDescent="0.25">
      <c r="A49" s="278" t="s">
        <v>276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8"/>
      <c r="L49" s="278"/>
      <c r="M49" s="278"/>
      <c r="N49" s="278"/>
      <c r="O49" s="148"/>
      <c r="P49" s="148"/>
      <c r="Q49" s="148"/>
      <c r="R49" s="109"/>
    </row>
    <row r="50" spans="1:18" s="123" customFormat="1" ht="21" customHeight="1" x14ac:dyDescent="0.25">
      <c r="A50" s="278" t="s">
        <v>275</v>
      </c>
      <c r="B50" s="278"/>
      <c r="C50" s="278"/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148"/>
      <c r="P50" s="148"/>
      <c r="Q50" s="148"/>
      <c r="R50" s="109"/>
    </row>
    <row r="51" spans="1:18" ht="23.25" customHeight="1" x14ac:dyDescent="0.25">
      <c r="A51" s="277" t="s">
        <v>202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109"/>
    </row>
    <row r="52" spans="1:18" ht="13.5" customHeight="1" x14ac:dyDescent="0.25">
      <c r="A52" s="224" t="s">
        <v>88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</row>
    <row r="53" spans="1:18" ht="15.75" customHeight="1" x14ac:dyDescent="0.25"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8" ht="15" customHeight="1" x14ac:dyDescent="0.25">
      <c r="A54" s="29" t="s">
        <v>89</v>
      </c>
    </row>
    <row r="55" spans="1:18" s="81" customFormat="1" ht="17.25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8" s="81" customFormat="1" ht="20.25" customHeight="1" x14ac:dyDescent="0.25">
      <c r="A56" s="225" t="s">
        <v>90</v>
      </c>
      <c r="B56" s="226"/>
      <c r="C56" s="226"/>
      <c r="D56" s="227"/>
      <c r="E56" s="225" t="s">
        <v>91</v>
      </c>
      <c r="F56" s="226"/>
      <c r="G56" s="226"/>
      <c r="H56" s="226"/>
      <c r="I56" s="226"/>
      <c r="J56" s="226"/>
      <c r="K56" s="226"/>
      <c r="L56" s="227"/>
      <c r="M56" s="230" t="s">
        <v>92</v>
      </c>
      <c r="N56" s="231"/>
      <c r="O56" s="107"/>
      <c r="P56" s="228"/>
      <c r="Q56" s="228"/>
    </row>
    <row r="57" spans="1:18" s="81" customFormat="1" x14ac:dyDescent="0.25">
      <c r="A57" s="225">
        <v>1</v>
      </c>
      <c r="B57" s="226"/>
      <c r="C57" s="226"/>
      <c r="D57" s="227"/>
      <c r="E57" s="225">
        <v>2</v>
      </c>
      <c r="F57" s="226"/>
      <c r="G57" s="226"/>
      <c r="H57" s="226"/>
      <c r="I57" s="226"/>
      <c r="J57" s="226"/>
      <c r="K57" s="226"/>
      <c r="L57" s="227"/>
      <c r="M57" s="232">
        <v>3</v>
      </c>
      <c r="N57" s="233"/>
      <c r="O57" s="107"/>
      <c r="P57" s="229"/>
      <c r="Q57" s="229"/>
    </row>
    <row r="58" spans="1:18" s="81" customFormat="1" ht="24" customHeight="1" x14ac:dyDescent="0.25">
      <c r="A58" s="205" t="s">
        <v>93</v>
      </c>
      <c r="B58" s="206"/>
      <c r="C58" s="206"/>
      <c r="D58" s="207"/>
      <c r="E58" s="209" t="s">
        <v>94</v>
      </c>
      <c r="F58" s="210"/>
      <c r="G58" s="210"/>
      <c r="H58" s="210"/>
      <c r="I58" s="210"/>
      <c r="J58" s="210"/>
      <c r="K58" s="210"/>
      <c r="L58" s="211"/>
      <c r="M58" s="218" t="s">
        <v>95</v>
      </c>
      <c r="N58" s="219"/>
      <c r="O58" s="108"/>
      <c r="P58" s="208"/>
      <c r="Q58" s="208"/>
    </row>
    <row r="59" spans="1:18" s="81" customFormat="1" ht="24" customHeight="1" x14ac:dyDescent="0.25">
      <c r="A59" s="205" t="s">
        <v>96</v>
      </c>
      <c r="B59" s="206"/>
      <c r="C59" s="206"/>
      <c r="D59" s="207"/>
      <c r="E59" s="212"/>
      <c r="F59" s="213"/>
      <c r="G59" s="213"/>
      <c r="H59" s="213"/>
      <c r="I59" s="213"/>
      <c r="J59" s="213"/>
      <c r="K59" s="213"/>
      <c r="L59" s="214"/>
      <c r="M59" s="220"/>
      <c r="N59" s="221"/>
      <c r="O59" s="108"/>
      <c r="P59" s="208"/>
      <c r="Q59" s="208"/>
    </row>
    <row r="60" spans="1:18" ht="24" customHeight="1" x14ac:dyDescent="0.25">
      <c r="A60" s="205" t="s">
        <v>97</v>
      </c>
      <c r="B60" s="206"/>
      <c r="C60" s="206"/>
      <c r="D60" s="207"/>
      <c r="E60" s="212"/>
      <c r="F60" s="213"/>
      <c r="G60" s="213"/>
      <c r="H60" s="213"/>
      <c r="I60" s="213"/>
      <c r="J60" s="213"/>
      <c r="K60" s="213"/>
      <c r="L60" s="214"/>
      <c r="M60" s="220"/>
      <c r="N60" s="221"/>
      <c r="O60" s="108"/>
      <c r="P60" s="208"/>
      <c r="Q60" s="208"/>
    </row>
    <row r="61" spans="1:18" ht="24" customHeight="1" x14ac:dyDescent="0.25">
      <c r="A61" s="205" t="s">
        <v>98</v>
      </c>
      <c r="B61" s="206"/>
      <c r="C61" s="206"/>
      <c r="D61" s="207"/>
      <c r="E61" s="215"/>
      <c r="F61" s="216"/>
      <c r="G61" s="216"/>
      <c r="H61" s="216"/>
      <c r="I61" s="216"/>
      <c r="J61" s="216"/>
      <c r="K61" s="216"/>
      <c r="L61" s="217"/>
      <c r="M61" s="222"/>
      <c r="N61" s="223"/>
      <c r="O61" s="108"/>
      <c r="P61" s="208"/>
      <c r="Q61" s="208"/>
    </row>
    <row r="62" spans="1:18" ht="27.75" customHeight="1" x14ac:dyDescent="0.25"/>
  </sheetData>
  <mergeCells count="101">
    <mergeCell ref="A56:D56"/>
    <mergeCell ref="E56:L56"/>
    <mergeCell ref="M56:N56"/>
    <mergeCell ref="P56:Q56"/>
    <mergeCell ref="A57:D57"/>
    <mergeCell ref="E57:L57"/>
    <mergeCell ref="M57:N57"/>
    <mergeCell ref="P57:Q57"/>
    <mergeCell ref="A58:D58"/>
    <mergeCell ref="E58:L61"/>
    <mergeCell ref="M58:N61"/>
    <mergeCell ref="P58:Q58"/>
    <mergeCell ref="A59:D59"/>
    <mergeCell ref="P59:Q59"/>
    <mergeCell ref="A60:D60"/>
    <mergeCell ref="P60:Q60"/>
    <mergeCell ref="A61:D61"/>
    <mergeCell ref="P61:Q61"/>
    <mergeCell ref="A52:Q52"/>
    <mergeCell ref="A40:C40"/>
    <mergeCell ref="D40:G40"/>
    <mergeCell ref="A41:C41"/>
    <mergeCell ref="D41:G41"/>
    <mergeCell ref="A42:C42"/>
    <mergeCell ref="D42:G42"/>
    <mergeCell ref="A45:O45"/>
    <mergeCell ref="A46:N46"/>
    <mergeCell ref="A47:N47"/>
    <mergeCell ref="A48:N48"/>
    <mergeCell ref="A51:Q51"/>
    <mergeCell ref="A49:N49"/>
    <mergeCell ref="A50:N50"/>
    <mergeCell ref="A33:N33"/>
    <mergeCell ref="A34:C34"/>
    <mergeCell ref="D34:E34"/>
    <mergeCell ref="F34:G34"/>
    <mergeCell ref="H34:J34"/>
    <mergeCell ref="K34:N34"/>
    <mergeCell ref="P24:P26"/>
    <mergeCell ref="A23:A26"/>
    <mergeCell ref="A36:C36"/>
    <mergeCell ref="D36:E36"/>
    <mergeCell ref="F36:G36"/>
    <mergeCell ref="H36:J36"/>
    <mergeCell ref="K36:N36"/>
    <mergeCell ref="A35:C35"/>
    <mergeCell ref="D35:E35"/>
    <mergeCell ref="F35:G35"/>
    <mergeCell ref="H35:J35"/>
    <mergeCell ref="K35:N35"/>
    <mergeCell ref="K24:K26"/>
    <mergeCell ref="L24:L26"/>
    <mergeCell ref="M24:M26"/>
    <mergeCell ref="N24:N26"/>
    <mergeCell ref="O14:O16"/>
    <mergeCell ref="H15:H16"/>
    <mergeCell ref="I15:I16"/>
    <mergeCell ref="L14:L16"/>
    <mergeCell ref="M23:N23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24:O26"/>
    <mergeCell ref="B14:B16"/>
    <mergeCell ref="C14:C16"/>
    <mergeCell ref="D14:D16"/>
    <mergeCell ref="E14:E16"/>
    <mergeCell ref="M14:M16"/>
    <mergeCell ref="N14:N16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A1:O1"/>
    <mergeCell ref="A4:K4"/>
    <mergeCell ref="L4:M9"/>
    <mergeCell ref="N4:N9"/>
    <mergeCell ref="A5:K5"/>
    <mergeCell ref="A6:K6"/>
    <mergeCell ref="A7:K7"/>
    <mergeCell ref="A8:K8"/>
    <mergeCell ref="M13:N13"/>
  </mergeCells>
  <pageMargins left="0.7" right="0.7" top="0.75" bottom="0.75" header="0.3" footer="0.3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view="pageBreakPreview" topLeftCell="B1" zoomScale="55" zoomScaleNormal="55" zoomScaleSheetLayoutView="55" workbookViewId="0">
      <selection activeCell="H2" sqref="H2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12.7109375" style="29" hidden="1" customWidth="1"/>
    <col min="16" max="16" width="8.85546875" style="29" hidden="1" customWidth="1"/>
    <col min="17" max="17" width="8.5703125" style="29" hidden="1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56" t="s">
        <v>42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7" x14ac:dyDescent="0.25">
      <c r="G2" s="77" t="s">
        <v>43</v>
      </c>
      <c r="H2" s="78" t="s">
        <v>288</v>
      </c>
    </row>
    <row r="4" spans="1:17" ht="29.25" customHeight="1" x14ac:dyDescent="0.25">
      <c r="A4" s="241" t="s">
        <v>45</v>
      </c>
      <c r="B4" s="241"/>
      <c r="C4" s="241"/>
      <c r="D4" s="241"/>
      <c r="E4" s="241"/>
      <c r="F4" s="241"/>
      <c r="G4" s="241"/>
      <c r="H4" s="241"/>
      <c r="I4" s="241"/>
      <c r="J4" s="241"/>
      <c r="K4" s="242"/>
      <c r="L4" s="247" t="s">
        <v>46</v>
      </c>
      <c r="M4" s="247"/>
      <c r="N4" s="253" t="s">
        <v>137</v>
      </c>
      <c r="O4" s="79"/>
      <c r="P4" s="80"/>
      <c r="Q4" s="79"/>
    </row>
    <row r="5" spans="1:17" ht="29.25" customHeight="1" x14ac:dyDescent="0.25">
      <c r="A5" s="243" t="s">
        <v>138</v>
      </c>
      <c r="B5" s="243"/>
      <c r="C5" s="243"/>
      <c r="D5" s="243"/>
      <c r="E5" s="243"/>
      <c r="F5" s="243"/>
      <c r="G5" s="243"/>
      <c r="H5" s="243"/>
      <c r="I5" s="243"/>
      <c r="J5" s="243"/>
      <c r="K5" s="244"/>
      <c r="L5" s="247"/>
      <c r="M5" s="247"/>
      <c r="N5" s="254"/>
      <c r="O5" s="79"/>
      <c r="P5" s="80"/>
      <c r="Q5" s="79"/>
    </row>
    <row r="6" spans="1:17" ht="15" customHeight="1" x14ac:dyDescent="0.25">
      <c r="A6" s="269" t="s">
        <v>47</v>
      </c>
      <c r="B6" s="269"/>
      <c r="C6" s="269"/>
      <c r="D6" s="269"/>
      <c r="E6" s="269"/>
      <c r="F6" s="269"/>
      <c r="G6" s="269"/>
      <c r="H6" s="269"/>
      <c r="I6" s="269"/>
      <c r="J6" s="269"/>
      <c r="K6" s="270"/>
      <c r="L6" s="247"/>
      <c r="M6" s="247"/>
      <c r="N6" s="254"/>
      <c r="O6" s="79"/>
      <c r="P6" s="80"/>
      <c r="Q6" s="79"/>
    </row>
    <row r="7" spans="1:17" ht="29.25" customHeight="1" x14ac:dyDescent="0.25">
      <c r="A7" s="271" t="s">
        <v>48</v>
      </c>
      <c r="B7" s="271"/>
      <c r="C7" s="271"/>
      <c r="D7" s="271"/>
      <c r="E7" s="271"/>
      <c r="F7" s="271"/>
      <c r="G7" s="271"/>
      <c r="H7" s="271"/>
      <c r="I7" s="271"/>
      <c r="J7" s="271"/>
      <c r="K7" s="272"/>
      <c r="L7" s="247"/>
      <c r="M7" s="247"/>
      <c r="N7" s="254"/>
      <c r="O7" s="79"/>
      <c r="P7" s="80"/>
      <c r="Q7" s="79"/>
    </row>
    <row r="8" spans="1:17" ht="29.25" customHeight="1" x14ac:dyDescent="0.25">
      <c r="A8" s="273" t="s">
        <v>101</v>
      </c>
      <c r="B8" s="273"/>
      <c r="C8" s="273"/>
      <c r="D8" s="273"/>
      <c r="E8" s="273"/>
      <c r="F8" s="273"/>
      <c r="G8" s="273"/>
      <c r="H8" s="273"/>
      <c r="I8" s="273"/>
      <c r="J8" s="273"/>
      <c r="K8" s="274"/>
      <c r="L8" s="247"/>
      <c r="M8" s="247"/>
      <c r="N8" s="254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47"/>
      <c r="M9" s="247"/>
      <c r="N9" s="255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63" t="s">
        <v>51</v>
      </c>
      <c r="B13" s="260" t="s">
        <v>52</v>
      </c>
      <c r="C13" s="261"/>
      <c r="D13" s="262"/>
      <c r="E13" s="260" t="s">
        <v>53</v>
      </c>
      <c r="F13" s="262"/>
      <c r="G13" s="260" t="s">
        <v>54</v>
      </c>
      <c r="H13" s="261"/>
      <c r="I13" s="262"/>
      <c r="J13" s="260" t="s">
        <v>55</v>
      </c>
      <c r="K13" s="261"/>
      <c r="L13" s="262"/>
      <c r="M13" s="237" t="s">
        <v>56</v>
      </c>
      <c r="N13" s="237"/>
      <c r="O13" s="83"/>
    </row>
    <row r="14" spans="1:17" s="81" customFormat="1" ht="13.5" customHeight="1" x14ac:dyDescent="0.25">
      <c r="A14" s="264"/>
      <c r="B14" s="257" t="s">
        <v>57</v>
      </c>
      <c r="C14" s="257" t="s">
        <v>57</v>
      </c>
      <c r="D14" s="257" t="s">
        <v>57</v>
      </c>
      <c r="E14" s="257" t="s">
        <v>57</v>
      </c>
      <c r="F14" s="257" t="s">
        <v>57</v>
      </c>
      <c r="G14" s="247" t="s">
        <v>58</v>
      </c>
      <c r="H14" s="260" t="s">
        <v>59</v>
      </c>
      <c r="I14" s="262"/>
      <c r="J14" s="248" t="s">
        <v>164</v>
      </c>
      <c r="K14" s="248" t="s">
        <v>165</v>
      </c>
      <c r="L14" s="248" t="s">
        <v>166</v>
      </c>
      <c r="M14" s="251" t="s">
        <v>60</v>
      </c>
      <c r="N14" s="237" t="s">
        <v>61</v>
      </c>
      <c r="O14" s="245"/>
    </row>
    <row r="15" spans="1:17" s="81" customFormat="1" ht="9" customHeight="1" x14ac:dyDescent="0.25">
      <c r="A15" s="264"/>
      <c r="B15" s="258"/>
      <c r="C15" s="258"/>
      <c r="D15" s="258"/>
      <c r="E15" s="258"/>
      <c r="F15" s="258"/>
      <c r="G15" s="247"/>
      <c r="H15" s="257" t="s">
        <v>62</v>
      </c>
      <c r="I15" s="247" t="s">
        <v>63</v>
      </c>
      <c r="J15" s="249"/>
      <c r="K15" s="249" t="s">
        <v>64</v>
      </c>
      <c r="L15" s="249"/>
      <c r="M15" s="251"/>
      <c r="N15" s="237"/>
      <c r="O15" s="245"/>
    </row>
    <row r="16" spans="1:17" s="81" customFormat="1" ht="28.5" customHeight="1" x14ac:dyDescent="0.25">
      <c r="A16" s="265"/>
      <c r="B16" s="259"/>
      <c r="C16" s="259"/>
      <c r="D16" s="259"/>
      <c r="E16" s="259"/>
      <c r="F16" s="259"/>
      <c r="G16" s="247"/>
      <c r="H16" s="259"/>
      <c r="I16" s="247"/>
      <c r="J16" s="250"/>
      <c r="K16" s="250"/>
      <c r="L16" s="250"/>
      <c r="M16" s="251"/>
      <c r="N16" s="237"/>
      <c r="O16" s="245"/>
    </row>
    <row r="17" spans="1:20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20" ht="16.5" customHeight="1" x14ac:dyDescent="0.25">
      <c r="A21" s="29" t="s">
        <v>65</v>
      </c>
    </row>
    <row r="22" spans="1:20" ht="15.75" customHeight="1" x14ac:dyDescent="0.25"/>
    <row r="23" spans="1:20" s="81" customFormat="1" ht="67.5" customHeight="1" x14ac:dyDescent="0.25">
      <c r="A23" s="247" t="s">
        <v>51</v>
      </c>
      <c r="B23" s="247" t="s">
        <v>66</v>
      </c>
      <c r="C23" s="247"/>
      <c r="D23" s="247"/>
      <c r="E23" s="247" t="s">
        <v>53</v>
      </c>
      <c r="F23" s="247"/>
      <c r="G23" s="247" t="s">
        <v>67</v>
      </c>
      <c r="H23" s="247"/>
      <c r="I23" s="247"/>
      <c r="J23" s="247" t="s">
        <v>68</v>
      </c>
      <c r="K23" s="247"/>
      <c r="L23" s="247"/>
      <c r="M23" s="237" t="s">
        <v>69</v>
      </c>
      <c r="N23" s="237"/>
      <c r="O23" s="80"/>
      <c r="P23" s="245"/>
      <c r="Q23" s="245"/>
    </row>
    <row r="24" spans="1:20" s="81" customFormat="1" ht="45.75" customHeight="1" x14ac:dyDescent="0.25">
      <c r="A24" s="247"/>
      <c r="B24" s="257" t="s">
        <v>278</v>
      </c>
      <c r="C24" s="257" t="s">
        <v>279</v>
      </c>
      <c r="D24" s="257" t="s">
        <v>282</v>
      </c>
      <c r="E24" s="257" t="s">
        <v>281</v>
      </c>
      <c r="F24" s="257" t="s">
        <v>74</v>
      </c>
      <c r="G24" s="247" t="s">
        <v>58</v>
      </c>
      <c r="H24" s="247" t="s">
        <v>59</v>
      </c>
      <c r="I24" s="247"/>
      <c r="J24" s="248" t="s">
        <v>164</v>
      </c>
      <c r="K24" s="248" t="s">
        <v>165</v>
      </c>
      <c r="L24" s="248" t="s">
        <v>166</v>
      </c>
      <c r="M24" s="251" t="s">
        <v>60</v>
      </c>
      <c r="N24" s="237" t="s">
        <v>61</v>
      </c>
      <c r="O24" s="252"/>
      <c r="P24" s="246"/>
      <c r="Q24" s="245"/>
    </row>
    <row r="25" spans="1:20" s="81" customFormat="1" ht="27" customHeight="1" x14ac:dyDescent="0.25">
      <c r="A25" s="247"/>
      <c r="B25" s="258"/>
      <c r="C25" s="258"/>
      <c r="D25" s="258"/>
      <c r="E25" s="258"/>
      <c r="F25" s="258"/>
      <c r="G25" s="247"/>
      <c r="H25" s="247" t="s">
        <v>75</v>
      </c>
      <c r="I25" s="247" t="s">
        <v>63</v>
      </c>
      <c r="J25" s="249"/>
      <c r="K25" s="249" t="s">
        <v>64</v>
      </c>
      <c r="L25" s="249"/>
      <c r="M25" s="251"/>
      <c r="N25" s="237"/>
      <c r="O25" s="252"/>
      <c r="P25" s="246"/>
      <c r="Q25" s="245"/>
    </row>
    <row r="26" spans="1:20" s="81" customFormat="1" ht="102.75" customHeight="1" x14ac:dyDescent="0.25">
      <c r="A26" s="247"/>
      <c r="B26" s="259"/>
      <c r="C26" s="259"/>
      <c r="D26" s="259"/>
      <c r="E26" s="259"/>
      <c r="F26" s="259"/>
      <c r="G26" s="247"/>
      <c r="H26" s="247"/>
      <c r="I26" s="247"/>
      <c r="J26" s="250"/>
      <c r="K26" s="250"/>
      <c r="L26" s="250"/>
      <c r="M26" s="251"/>
      <c r="N26" s="237"/>
      <c r="O26" s="252"/>
      <c r="P26" s="246"/>
      <c r="Q26" s="245"/>
    </row>
    <row r="27" spans="1:20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63" x14ac:dyDescent="0.25">
      <c r="A28" s="147" t="s">
        <v>271</v>
      </c>
      <c r="B28" s="147" t="s">
        <v>102</v>
      </c>
      <c r="C28" s="147" t="s">
        <v>102</v>
      </c>
      <c r="D28" s="147" t="s">
        <v>272</v>
      </c>
      <c r="E28" s="147" t="s">
        <v>76</v>
      </c>
      <c r="F28" s="76"/>
      <c r="G28" s="76" t="s">
        <v>262</v>
      </c>
      <c r="H28" s="76" t="s">
        <v>263</v>
      </c>
      <c r="I28" s="76">
        <v>539</v>
      </c>
      <c r="J28" s="76">
        <v>67394</v>
      </c>
      <c r="K28" s="76">
        <f>J28</f>
        <v>67394</v>
      </c>
      <c r="L28" s="76">
        <f>J28</f>
        <v>67394</v>
      </c>
      <c r="M28" s="122">
        <f>ROUND(N28/J28*100,1)</f>
        <v>5</v>
      </c>
      <c r="N28" s="119">
        <f>ROUNDDOWN(J28*0.05,0)</f>
        <v>3369</v>
      </c>
      <c r="O28" s="96" t="s">
        <v>207</v>
      </c>
      <c r="P28" s="97"/>
      <c r="Q28" s="96"/>
    </row>
    <row r="29" spans="1:20" s="84" customFormat="1" ht="63" x14ac:dyDescent="0.25">
      <c r="A29" s="76" t="s">
        <v>273</v>
      </c>
      <c r="B29" s="147" t="s">
        <v>102</v>
      </c>
      <c r="C29" s="147" t="s">
        <v>102</v>
      </c>
      <c r="D29" s="76" t="s">
        <v>274</v>
      </c>
      <c r="E29" s="76" t="s">
        <v>76</v>
      </c>
      <c r="F29" s="76"/>
      <c r="G29" s="76" t="s">
        <v>262</v>
      </c>
      <c r="H29" s="76" t="s">
        <v>263</v>
      </c>
      <c r="I29" s="76">
        <v>539</v>
      </c>
      <c r="J29" s="76">
        <v>12384</v>
      </c>
      <c r="K29" s="76">
        <f>J29</f>
        <v>12384</v>
      </c>
      <c r="L29" s="76">
        <f>J29</f>
        <v>12384</v>
      </c>
      <c r="M29" s="122">
        <f>ROUND(N29/J29*100,1)</f>
        <v>5</v>
      </c>
      <c r="N29" s="119">
        <f>ROUNDDOWN(J29*0.05,0)</f>
        <v>619</v>
      </c>
      <c r="O29" s="96" t="s">
        <v>208</v>
      </c>
      <c r="P29" s="97"/>
      <c r="Q29" s="96"/>
    </row>
    <row r="30" spans="1:20" s="84" customFormat="1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97"/>
      <c r="N30" s="96"/>
      <c r="O30" s="96"/>
      <c r="P30" s="97"/>
      <c r="Q30" s="96"/>
    </row>
    <row r="31" spans="1:20" s="84" customFormat="1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97"/>
      <c r="N31" s="96"/>
      <c r="O31" s="96"/>
      <c r="P31" s="97"/>
      <c r="Q31" s="96"/>
    </row>
    <row r="32" spans="1:20" ht="24.75" customHeight="1" x14ac:dyDescent="0.25">
      <c r="J32" s="84"/>
      <c r="K32" s="84"/>
      <c r="L32" s="84"/>
      <c r="M32" s="84"/>
      <c r="N32" s="84"/>
      <c r="O32" s="84"/>
      <c r="P32" s="84"/>
      <c r="Q32" s="84"/>
      <c r="R32" s="98" t="e">
        <f>SUM(#REF!)</f>
        <v>#REF!</v>
      </c>
      <c r="S32" s="98" t="e">
        <f>SUM(#REF!)</f>
        <v>#REF!</v>
      </c>
      <c r="T32" s="98" t="e">
        <f>SUM(#REF!)</f>
        <v>#REF!</v>
      </c>
    </row>
    <row r="33" spans="1:20" ht="21" customHeight="1" x14ac:dyDescent="0.25">
      <c r="A33" s="29" t="s">
        <v>77</v>
      </c>
      <c r="R33" s="98" t="e">
        <f>R32+#REF!</f>
        <v>#REF!</v>
      </c>
      <c r="S33" s="98" t="e">
        <f>S32+#REF!</f>
        <v>#REF!</v>
      </c>
      <c r="T33" s="98" t="e">
        <f>T32+#REF!</f>
        <v>#REF!</v>
      </c>
    </row>
    <row r="34" spans="1:20" ht="14.25" customHeight="1" x14ac:dyDescent="0.25"/>
    <row r="35" spans="1:20" s="81" customFormat="1" ht="14.25" customHeight="1" x14ac:dyDescent="0.25">
      <c r="A35" s="266" t="s">
        <v>78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7"/>
      <c r="O35" s="100"/>
      <c r="P35" s="29"/>
      <c r="Q35" s="29"/>
    </row>
    <row r="36" spans="1:20" s="84" customFormat="1" ht="13.5" customHeight="1" x14ac:dyDescent="0.25">
      <c r="A36" s="247" t="s">
        <v>79</v>
      </c>
      <c r="B36" s="247"/>
      <c r="C36" s="247"/>
      <c r="D36" s="247" t="s">
        <v>80</v>
      </c>
      <c r="E36" s="247"/>
      <c r="F36" s="247" t="s">
        <v>81</v>
      </c>
      <c r="G36" s="247"/>
      <c r="H36" s="247" t="s">
        <v>82</v>
      </c>
      <c r="I36" s="247"/>
      <c r="J36" s="247"/>
      <c r="K36" s="247" t="s">
        <v>75</v>
      </c>
      <c r="L36" s="247"/>
      <c r="M36" s="247"/>
      <c r="N36" s="260"/>
      <c r="O36" s="101"/>
      <c r="P36" s="81"/>
      <c r="Q36" s="81"/>
    </row>
    <row r="37" spans="1:20" s="81" customFormat="1" x14ac:dyDescent="0.25">
      <c r="A37" s="232">
        <v>1</v>
      </c>
      <c r="B37" s="232"/>
      <c r="C37" s="232"/>
      <c r="D37" s="232">
        <v>2</v>
      </c>
      <c r="E37" s="232"/>
      <c r="F37" s="240" t="s">
        <v>83</v>
      </c>
      <c r="G37" s="240"/>
      <c r="H37" s="240" t="s">
        <v>84</v>
      </c>
      <c r="I37" s="240"/>
      <c r="J37" s="240"/>
      <c r="K37" s="232">
        <v>5</v>
      </c>
      <c r="L37" s="232"/>
      <c r="M37" s="232"/>
      <c r="N37" s="233"/>
      <c r="O37" s="102"/>
      <c r="P37" s="84"/>
      <c r="Q37" s="84"/>
    </row>
    <row r="38" spans="1:20" s="81" customFormat="1" x14ac:dyDescent="0.25">
      <c r="A38" s="236"/>
      <c r="B38" s="236"/>
      <c r="C38" s="236"/>
      <c r="D38" s="236"/>
      <c r="E38" s="236"/>
      <c r="F38" s="237"/>
      <c r="G38" s="237"/>
      <c r="H38" s="237"/>
      <c r="I38" s="237"/>
      <c r="J38" s="237"/>
      <c r="K38" s="238"/>
      <c r="L38" s="238"/>
      <c r="M38" s="238"/>
      <c r="N38" s="239"/>
      <c r="O38" s="103"/>
    </row>
    <row r="40" spans="1:20" ht="22.5" customHeight="1" x14ac:dyDescent="0.25">
      <c r="A40" s="29" t="s">
        <v>140</v>
      </c>
    </row>
    <row r="41" spans="1:20" ht="12.75" customHeight="1" x14ac:dyDescent="0.25"/>
    <row r="42" spans="1:20" x14ac:dyDescent="0.25">
      <c r="A42" s="235" t="s">
        <v>141</v>
      </c>
      <c r="B42" s="235"/>
      <c r="C42" s="235"/>
      <c r="D42" s="235" t="s">
        <v>142</v>
      </c>
      <c r="E42" s="235"/>
      <c r="F42" s="235"/>
      <c r="G42" s="235"/>
    </row>
    <row r="43" spans="1:20" x14ac:dyDescent="0.25">
      <c r="A43" s="235">
        <v>1</v>
      </c>
      <c r="B43" s="235"/>
      <c r="C43" s="235"/>
      <c r="D43" s="235">
        <v>2</v>
      </c>
      <c r="E43" s="235"/>
      <c r="F43" s="235"/>
      <c r="G43" s="235"/>
    </row>
    <row r="44" spans="1:20" x14ac:dyDescent="0.25">
      <c r="A44" s="235"/>
      <c r="B44" s="235"/>
      <c r="C44" s="235"/>
      <c r="D44" s="235"/>
      <c r="E44" s="235"/>
      <c r="F44" s="235"/>
      <c r="G44" s="235"/>
    </row>
    <row r="45" spans="1:20" ht="15" customHeight="1" x14ac:dyDescent="0.25"/>
    <row r="46" spans="1:20" ht="15" customHeight="1" x14ac:dyDescent="0.25">
      <c r="A46" s="29" t="s">
        <v>85</v>
      </c>
    </row>
    <row r="47" spans="1:20" ht="15" customHeight="1" x14ac:dyDescent="0.25">
      <c r="A47" s="234" t="s">
        <v>86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</row>
    <row r="48" spans="1:20" ht="24" customHeight="1" x14ac:dyDescent="0.25">
      <c r="A48" s="276" t="s">
        <v>212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109"/>
    </row>
    <row r="49" spans="1:18" ht="21.75" customHeight="1" x14ac:dyDescent="0.25">
      <c r="A49" s="276" t="s">
        <v>189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  <c r="N49" s="276"/>
      <c r="O49" s="276"/>
      <c r="P49" s="276"/>
      <c r="Q49" s="276"/>
      <c r="R49" s="109"/>
    </row>
    <row r="50" spans="1:18" ht="18.75" customHeight="1" x14ac:dyDescent="0.25">
      <c r="A50" s="276" t="s">
        <v>277</v>
      </c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109"/>
    </row>
    <row r="51" spans="1:18" ht="23.25" customHeight="1" x14ac:dyDescent="0.25">
      <c r="A51" s="276" t="s">
        <v>190</v>
      </c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109"/>
    </row>
    <row r="52" spans="1:18" ht="23.25" customHeight="1" x14ac:dyDescent="0.25">
      <c r="A52" s="276" t="s">
        <v>87</v>
      </c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110"/>
    </row>
    <row r="53" spans="1:18" ht="13.5" customHeight="1" x14ac:dyDescent="0.25">
      <c r="A53" s="224" t="s">
        <v>88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</row>
    <row r="54" spans="1:18" ht="15.75" customHeight="1" x14ac:dyDescent="0.25"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</row>
    <row r="55" spans="1:18" ht="15" customHeight="1" x14ac:dyDescent="0.25">
      <c r="A55" s="29" t="s">
        <v>89</v>
      </c>
    </row>
    <row r="56" spans="1:18" s="81" customFormat="1" ht="17.25" customHeight="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</row>
    <row r="57" spans="1:18" s="81" customFormat="1" ht="20.25" customHeight="1" x14ac:dyDescent="0.25">
      <c r="A57" s="225" t="s">
        <v>90</v>
      </c>
      <c r="B57" s="226"/>
      <c r="C57" s="226"/>
      <c r="D57" s="227"/>
      <c r="E57" s="225" t="s">
        <v>91</v>
      </c>
      <c r="F57" s="226"/>
      <c r="G57" s="226"/>
      <c r="H57" s="226"/>
      <c r="I57" s="226"/>
      <c r="J57" s="226"/>
      <c r="K57" s="226"/>
      <c r="L57" s="227"/>
      <c r="M57" s="230" t="s">
        <v>92</v>
      </c>
      <c r="N57" s="231"/>
      <c r="O57" s="107"/>
      <c r="P57" s="228"/>
      <c r="Q57" s="228"/>
    </row>
    <row r="58" spans="1:18" s="81" customFormat="1" x14ac:dyDescent="0.25">
      <c r="A58" s="225">
        <v>1</v>
      </c>
      <c r="B58" s="226"/>
      <c r="C58" s="226"/>
      <c r="D58" s="227"/>
      <c r="E58" s="225">
        <v>2</v>
      </c>
      <c r="F58" s="226"/>
      <c r="G58" s="226"/>
      <c r="H58" s="226"/>
      <c r="I58" s="226"/>
      <c r="J58" s="226"/>
      <c r="K58" s="226"/>
      <c r="L58" s="227"/>
      <c r="M58" s="232">
        <v>3</v>
      </c>
      <c r="N58" s="233"/>
      <c r="O58" s="107"/>
      <c r="P58" s="229"/>
      <c r="Q58" s="229"/>
    </row>
    <row r="59" spans="1:18" s="81" customFormat="1" ht="24" customHeight="1" x14ac:dyDescent="0.25">
      <c r="A59" s="205" t="s">
        <v>93</v>
      </c>
      <c r="B59" s="206"/>
      <c r="C59" s="206"/>
      <c r="D59" s="207"/>
      <c r="E59" s="209" t="s">
        <v>94</v>
      </c>
      <c r="F59" s="210"/>
      <c r="G59" s="210"/>
      <c r="H59" s="210"/>
      <c r="I59" s="210"/>
      <c r="J59" s="210"/>
      <c r="K59" s="210"/>
      <c r="L59" s="211"/>
      <c r="M59" s="218" t="s">
        <v>95</v>
      </c>
      <c r="N59" s="219"/>
      <c r="O59" s="108"/>
      <c r="P59" s="208"/>
      <c r="Q59" s="208"/>
    </row>
    <row r="60" spans="1:18" s="81" customFormat="1" ht="24" customHeight="1" x14ac:dyDescent="0.25">
      <c r="A60" s="205" t="s">
        <v>96</v>
      </c>
      <c r="B60" s="206"/>
      <c r="C60" s="206"/>
      <c r="D60" s="207"/>
      <c r="E60" s="212"/>
      <c r="F60" s="213"/>
      <c r="G60" s="213"/>
      <c r="H60" s="213"/>
      <c r="I60" s="213"/>
      <c r="J60" s="213"/>
      <c r="K60" s="213"/>
      <c r="L60" s="214"/>
      <c r="M60" s="220"/>
      <c r="N60" s="221"/>
      <c r="O60" s="108"/>
      <c r="P60" s="208"/>
      <c r="Q60" s="208"/>
    </row>
    <row r="61" spans="1:18" ht="24" customHeight="1" x14ac:dyDescent="0.25">
      <c r="A61" s="205" t="s">
        <v>97</v>
      </c>
      <c r="B61" s="206"/>
      <c r="C61" s="206"/>
      <c r="D61" s="207"/>
      <c r="E61" s="212"/>
      <c r="F61" s="213"/>
      <c r="G61" s="213"/>
      <c r="H61" s="213"/>
      <c r="I61" s="213"/>
      <c r="J61" s="213"/>
      <c r="K61" s="213"/>
      <c r="L61" s="214"/>
      <c r="M61" s="220"/>
      <c r="N61" s="221"/>
      <c r="O61" s="108"/>
      <c r="P61" s="208"/>
      <c r="Q61" s="208"/>
    </row>
    <row r="62" spans="1:18" ht="24" customHeight="1" x14ac:dyDescent="0.25">
      <c r="A62" s="205" t="s">
        <v>98</v>
      </c>
      <c r="B62" s="206"/>
      <c r="C62" s="206"/>
      <c r="D62" s="207"/>
      <c r="E62" s="215"/>
      <c r="F62" s="216"/>
      <c r="G62" s="216"/>
      <c r="H62" s="216"/>
      <c r="I62" s="216"/>
      <c r="J62" s="216"/>
      <c r="K62" s="216"/>
      <c r="L62" s="217"/>
      <c r="M62" s="222"/>
      <c r="N62" s="223"/>
      <c r="O62" s="108"/>
      <c r="P62" s="208"/>
      <c r="Q62" s="208"/>
    </row>
    <row r="63" spans="1:18" ht="27.75" customHeight="1" x14ac:dyDescent="0.25"/>
  </sheetData>
  <mergeCells count="100">
    <mergeCell ref="A59:D59"/>
    <mergeCell ref="E59:L62"/>
    <mergeCell ref="M59:N62"/>
    <mergeCell ref="P59:Q59"/>
    <mergeCell ref="A60:D60"/>
    <mergeCell ref="P60:Q60"/>
    <mergeCell ref="A61:D61"/>
    <mergeCell ref="P61:Q61"/>
    <mergeCell ref="A62:D62"/>
    <mergeCell ref="P62:Q62"/>
    <mergeCell ref="A57:D57"/>
    <mergeCell ref="E57:L57"/>
    <mergeCell ref="M57:N57"/>
    <mergeCell ref="P57:Q57"/>
    <mergeCell ref="A58:D58"/>
    <mergeCell ref="E58:L58"/>
    <mergeCell ref="M58:N58"/>
    <mergeCell ref="P58:Q58"/>
    <mergeCell ref="A47:O47"/>
    <mergeCell ref="A51:Q51"/>
    <mergeCell ref="A53:Q53"/>
    <mergeCell ref="A48:Q48"/>
    <mergeCell ref="A49:Q49"/>
    <mergeCell ref="A50:Q50"/>
    <mergeCell ref="A52:Q52"/>
    <mergeCell ref="A42:C42"/>
    <mergeCell ref="D42:G42"/>
    <mergeCell ref="A43:C43"/>
    <mergeCell ref="D43:G43"/>
    <mergeCell ref="A44:C44"/>
    <mergeCell ref="D44:G44"/>
    <mergeCell ref="P24:P26"/>
    <mergeCell ref="A23:A26"/>
    <mergeCell ref="A38:C38"/>
    <mergeCell ref="D38:E38"/>
    <mergeCell ref="F38:G38"/>
    <mergeCell ref="H38:J38"/>
    <mergeCell ref="K38:N38"/>
    <mergeCell ref="A37:C37"/>
    <mergeCell ref="D37:E37"/>
    <mergeCell ref="F37:G37"/>
    <mergeCell ref="H37:J37"/>
    <mergeCell ref="K37:N37"/>
    <mergeCell ref="K24:K26"/>
    <mergeCell ref="L24:L26"/>
    <mergeCell ref="M24:M26"/>
    <mergeCell ref="N24:N26"/>
    <mergeCell ref="O24:O26"/>
    <mergeCell ref="A35:N35"/>
    <mergeCell ref="A36:C36"/>
    <mergeCell ref="D36:E36"/>
    <mergeCell ref="F36:G36"/>
    <mergeCell ref="H36:J36"/>
    <mergeCell ref="K36:N36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14:O16"/>
    <mergeCell ref="H15:H16"/>
    <mergeCell ref="I15:I16"/>
    <mergeCell ref="L14:L16"/>
    <mergeCell ref="M23:N23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M13:N13"/>
    <mergeCell ref="B14:B16"/>
    <mergeCell ref="C14:C16"/>
    <mergeCell ref="D14:D16"/>
    <mergeCell ref="E14:E16"/>
    <mergeCell ref="M14:M16"/>
    <mergeCell ref="N14:N16"/>
    <mergeCell ref="A1:O1"/>
    <mergeCell ref="A4:K4"/>
    <mergeCell ref="L4:M9"/>
    <mergeCell ref="N4:N9"/>
    <mergeCell ref="A5:K5"/>
    <mergeCell ref="A6:K6"/>
    <mergeCell ref="A7:K7"/>
    <mergeCell ref="A8:K8"/>
  </mergeCells>
  <pageMargins left="0.7" right="0.7" top="0.75" bottom="0.75" header="0.3" footer="0.3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view="pageBreakPreview" zoomScale="55" zoomScaleNormal="55" zoomScaleSheetLayoutView="55" workbookViewId="0">
      <selection activeCell="K28" sqref="K28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7" width="14.85546875" style="29" customWidth="1"/>
    <col min="8" max="8" width="13.28515625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12.7109375" style="29" hidden="1" customWidth="1"/>
    <col min="16" max="16" width="8.85546875" style="29" hidden="1" customWidth="1"/>
    <col min="17" max="17" width="8.5703125" style="29" hidden="1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56" t="s">
        <v>42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7" x14ac:dyDescent="0.25">
      <c r="G2" s="77" t="s">
        <v>43</v>
      </c>
      <c r="H2" s="78" t="s">
        <v>289</v>
      </c>
    </row>
    <row r="4" spans="1:17" ht="29.25" customHeight="1" x14ac:dyDescent="0.25">
      <c r="A4" s="241" t="s">
        <v>45</v>
      </c>
      <c r="B4" s="241"/>
      <c r="C4" s="241"/>
      <c r="D4" s="241"/>
      <c r="E4" s="241"/>
      <c r="F4" s="241"/>
      <c r="G4" s="241"/>
      <c r="H4" s="241"/>
      <c r="I4" s="241"/>
      <c r="J4" s="241"/>
      <c r="K4" s="242"/>
      <c r="L4" s="247" t="s">
        <v>46</v>
      </c>
      <c r="M4" s="247"/>
      <c r="N4" s="253"/>
      <c r="O4" s="79"/>
      <c r="P4" s="80"/>
      <c r="Q4" s="79"/>
    </row>
    <row r="5" spans="1:17" ht="29.25" customHeight="1" x14ac:dyDescent="0.25">
      <c r="A5" s="243"/>
      <c r="B5" s="243"/>
      <c r="C5" s="243"/>
      <c r="D5" s="243"/>
      <c r="E5" s="243"/>
      <c r="F5" s="243"/>
      <c r="G5" s="243"/>
      <c r="H5" s="243"/>
      <c r="I5" s="243"/>
      <c r="J5" s="243"/>
      <c r="K5" s="244"/>
      <c r="L5" s="247"/>
      <c r="M5" s="247"/>
      <c r="N5" s="254"/>
      <c r="O5" s="79"/>
      <c r="P5" s="80"/>
      <c r="Q5" s="79"/>
    </row>
    <row r="6" spans="1:17" ht="15" customHeight="1" x14ac:dyDescent="0.25">
      <c r="A6" s="269" t="s">
        <v>47</v>
      </c>
      <c r="B6" s="269"/>
      <c r="C6" s="269"/>
      <c r="D6" s="269"/>
      <c r="E6" s="269"/>
      <c r="F6" s="269"/>
      <c r="G6" s="269"/>
      <c r="H6" s="269"/>
      <c r="I6" s="269"/>
      <c r="J6" s="269"/>
      <c r="K6" s="270"/>
      <c r="L6" s="247"/>
      <c r="M6" s="247"/>
      <c r="N6" s="254"/>
      <c r="O6" s="79"/>
      <c r="P6" s="80"/>
      <c r="Q6" s="79"/>
    </row>
    <row r="7" spans="1:17" ht="29.25" customHeight="1" x14ac:dyDescent="0.25">
      <c r="A7" s="271"/>
      <c r="B7" s="271"/>
      <c r="C7" s="271"/>
      <c r="D7" s="271"/>
      <c r="E7" s="271"/>
      <c r="F7" s="271"/>
      <c r="G7" s="271"/>
      <c r="H7" s="271"/>
      <c r="I7" s="271"/>
      <c r="J7" s="271"/>
      <c r="K7" s="272"/>
      <c r="L7" s="247"/>
      <c r="M7" s="247"/>
      <c r="N7" s="254"/>
      <c r="O7" s="79"/>
      <c r="P7" s="80"/>
      <c r="Q7" s="79"/>
    </row>
    <row r="8" spans="1:17" ht="29.25" customHeight="1" x14ac:dyDescent="0.25">
      <c r="A8" s="273" t="s">
        <v>101</v>
      </c>
      <c r="B8" s="273"/>
      <c r="C8" s="273"/>
      <c r="D8" s="273"/>
      <c r="E8" s="273"/>
      <c r="F8" s="273"/>
      <c r="G8" s="273"/>
      <c r="H8" s="273"/>
      <c r="I8" s="273"/>
      <c r="J8" s="273"/>
      <c r="K8" s="274"/>
      <c r="L8" s="247"/>
      <c r="M8" s="247"/>
      <c r="N8" s="254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47"/>
      <c r="M9" s="247"/>
      <c r="N9" s="255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63" t="s">
        <v>51</v>
      </c>
      <c r="B13" s="260" t="s">
        <v>52</v>
      </c>
      <c r="C13" s="261"/>
      <c r="D13" s="262"/>
      <c r="E13" s="260" t="s">
        <v>53</v>
      </c>
      <c r="F13" s="262"/>
      <c r="G13" s="260" t="s">
        <v>54</v>
      </c>
      <c r="H13" s="261"/>
      <c r="I13" s="262"/>
      <c r="J13" s="260" t="s">
        <v>55</v>
      </c>
      <c r="K13" s="261"/>
      <c r="L13" s="262"/>
      <c r="M13" s="237" t="s">
        <v>56</v>
      </c>
      <c r="N13" s="237"/>
      <c r="O13" s="83"/>
    </row>
    <row r="14" spans="1:17" s="81" customFormat="1" ht="13.5" customHeight="1" x14ac:dyDescent="0.25">
      <c r="A14" s="264"/>
      <c r="B14" s="257" t="s">
        <v>57</v>
      </c>
      <c r="C14" s="257" t="s">
        <v>57</v>
      </c>
      <c r="D14" s="257" t="s">
        <v>57</v>
      </c>
      <c r="E14" s="257" t="s">
        <v>57</v>
      </c>
      <c r="F14" s="257" t="s">
        <v>57</v>
      </c>
      <c r="G14" s="247" t="s">
        <v>58</v>
      </c>
      <c r="H14" s="260" t="s">
        <v>59</v>
      </c>
      <c r="I14" s="262"/>
      <c r="J14" s="248" t="s">
        <v>164</v>
      </c>
      <c r="K14" s="248" t="s">
        <v>165</v>
      </c>
      <c r="L14" s="248" t="s">
        <v>166</v>
      </c>
      <c r="M14" s="251" t="s">
        <v>60</v>
      </c>
      <c r="N14" s="237" t="s">
        <v>61</v>
      </c>
      <c r="O14" s="245"/>
    </row>
    <row r="15" spans="1:17" s="81" customFormat="1" ht="9" customHeight="1" x14ac:dyDescent="0.25">
      <c r="A15" s="264"/>
      <c r="B15" s="258"/>
      <c r="C15" s="258"/>
      <c r="D15" s="258"/>
      <c r="E15" s="258"/>
      <c r="F15" s="258"/>
      <c r="G15" s="247"/>
      <c r="H15" s="257" t="s">
        <v>62</v>
      </c>
      <c r="I15" s="247" t="s">
        <v>63</v>
      </c>
      <c r="J15" s="249"/>
      <c r="K15" s="249" t="s">
        <v>64</v>
      </c>
      <c r="L15" s="249"/>
      <c r="M15" s="251"/>
      <c r="N15" s="237"/>
      <c r="O15" s="245"/>
    </row>
    <row r="16" spans="1:17" s="81" customFormat="1" ht="28.5" customHeight="1" x14ac:dyDescent="0.25">
      <c r="A16" s="265"/>
      <c r="B16" s="259"/>
      <c r="C16" s="259"/>
      <c r="D16" s="259"/>
      <c r="E16" s="259"/>
      <c r="F16" s="259"/>
      <c r="G16" s="247"/>
      <c r="H16" s="259"/>
      <c r="I16" s="247"/>
      <c r="J16" s="250"/>
      <c r="K16" s="250"/>
      <c r="L16" s="250"/>
      <c r="M16" s="251"/>
      <c r="N16" s="237"/>
      <c r="O16" s="245"/>
    </row>
    <row r="17" spans="1:20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20" ht="16.5" customHeight="1" x14ac:dyDescent="0.25">
      <c r="A21" s="29" t="s">
        <v>65</v>
      </c>
    </row>
    <row r="22" spans="1:20" ht="15.75" customHeight="1" x14ac:dyDescent="0.25"/>
    <row r="23" spans="1:20" s="81" customFormat="1" ht="67.5" customHeight="1" x14ac:dyDescent="0.25">
      <c r="A23" s="247" t="s">
        <v>51</v>
      </c>
      <c r="B23" s="247" t="s">
        <v>66</v>
      </c>
      <c r="C23" s="247"/>
      <c r="D23" s="247"/>
      <c r="E23" s="247" t="s">
        <v>53</v>
      </c>
      <c r="F23" s="247"/>
      <c r="G23" s="247" t="s">
        <v>67</v>
      </c>
      <c r="H23" s="247"/>
      <c r="I23" s="247"/>
      <c r="J23" s="247" t="s">
        <v>68</v>
      </c>
      <c r="K23" s="247"/>
      <c r="L23" s="247"/>
      <c r="M23" s="237" t="s">
        <v>69</v>
      </c>
      <c r="N23" s="237"/>
      <c r="O23" s="80"/>
      <c r="P23" s="245"/>
      <c r="Q23" s="245"/>
    </row>
    <row r="24" spans="1:20" s="81" customFormat="1" ht="27" customHeight="1" x14ac:dyDescent="0.25">
      <c r="A24" s="247"/>
      <c r="B24" s="257" t="s">
        <v>70</v>
      </c>
      <c r="C24" s="257" t="s">
        <v>71</v>
      </c>
      <c r="D24" s="257" t="s">
        <v>72</v>
      </c>
      <c r="E24" s="257" t="s">
        <v>283</v>
      </c>
      <c r="F24" s="257" t="s">
        <v>74</v>
      </c>
      <c r="G24" s="247" t="s">
        <v>58</v>
      </c>
      <c r="H24" s="247" t="s">
        <v>59</v>
      </c>
      <c r="I24" s="247"/>
      <c r="J24" s="248" t="s">
        <v>164</v>
      </c>
      <c r="K24" s="248" t="s">
        <v>165</v>
      </c>
      <c r="L24" s="248" t="s">
        <v>166</v>
      </c>
      <c r="M24" s="251" t="s">
        <v>60</v>
      </c>
      <c r="N24" s="237" t="s">
        <v>61</v>
      </c>
      <c r="O24" s="252"/>
      <c r="P24" s="246"/>
      <c r="Q24" s="245"/>
    </row>
    <row r="25" spans="1:20" s="81" customFormat="1" ht="27" customHeight="1" x14ac:dyDescent="0.25">
      <c r="A25" s="247"/>
      <c r="B25" s="258"/>
      <c r="C25" s="258"/>
      <c r="D25" s="258"/>
      <c r="E25" s="258"/>
      <c r="F25" s="258"/>
      <c r="G25" s="247"/>
      <c r="H25" s="247" t="s">
        <v>75</v>
      </c>
      <c r="I25" s="247" t="s">
        <v>63</v>
      </c>
      <c r="J25" s="249"/>
      <c r="K25" s="249" t="s">
        <v>64</v>
      </c>
      <c r="L25" s="249"/>
      <c r="M25" s="251"/>
      <c r="N25" s="237"/>
      <c r="O25" s="252"/>
      <c r="P25" s="246"/>
      <c r="Q25" s="245"/>
    </row>
    <row r="26" spans="1:20" s="81" customFormat="1" ht="60.75" customHeight="1" x14ac:dyDescent="0.25">
      <c r="A26" s="247"/>
      <c r="B26" s="259"/>
      <c r="C26" s="259"/>
      <c r="D26" s="259"/>
      <c r="E26" s="259"/>
      <c r="F26" s="259"/>
      <c r="G26" s="247"/>
      <c r="H26" s="247"/>
      <c r="I26" s="247"/>
      <c r="J26" s="250"/>
      <c r="K26" s="250"/>
      <c r="L26" s="250"/>
      <c r="M26" s="251"/>
      <c r="N26" s="237"/>
      <c r="O26" s="252"/>
      <c r="P26" s="246"/>
      <c r="Q26" s="245"/>
    </row>
    <row r="27" spans="1:20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76.5" customHeight="1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122"/>
      <c r="N28" s="99">
        <f>ROUNDDOWN(J28*0.05,0)</f>
        <v>0</v>
      </c>
      <c r="O28" s="96"/>
      <c r="P28" s="97"/>
      <c r="Q28" s="96"/>
    </row>
    <row r="29" spans="1:20" ht="24.75" customHeight="1" x14ac:dyDescent="0.25">
      <c r="J29" s="84"/>
      <c r="K29" s="84"/>
      <c r="L29" s="84"/>
      <c r="M29" s="84"/>
      <c r="N29" s="84"/>
      <c r="O29" s="84"/>
      <c r="P29" s="84"/>
      <c r="Q29" s="84"/>
      <c r="R29" s="98" t="e">
        <f>SUM(#REF!)</f>
        <v>#REF!</v>
      </c>
      <c r="S29" s="98" t="e">
        <f>SUM(#REF!)</f>
        <v>#REF!</v>
      </c>
      <c r="T29" s="98" t="e">
        <f>SUM(#REF!)</f>
        <v>#REF!</v>
      </c>
    </row>
    <row r="30" spans="1:20" ht="21" customHeight="1" x14ac:dyDescent="0.25">
      <c r="A30" s="29" t="s">
        <v>77</v>
      </c>
      <c r="R30" s="98" t="e">
        <f>R29+#REF!</f>
        <v>#REF!</v>
      </c>
      <c r="S30" s="98" t="e">
        <f>S29+#REF!</f>
        <v>#REF!</v>
      </c>
      <c r="T30" s="98" t="e">
        <f>T29+#REF!</f>
        <v>#REF!</v>
      </c>
    </row>
    <row r="31" spans="1:20" ht="14.25" customHeight="1" x14ac:dyDescent="0.25"/>
    <row r="32" spans="1:20" s="81" customFormat="1" ht="14.25" customHeight="1" x14ac:dyDescent="0.25">
      <c r="A32" s="266" t="s">
        <v>78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7"/>
      <c r="O32" s="100"/>
      <c r="P32" s="29"/>
      <c r="Q32" s="29"/>
    </row>
    <row r="33" spans="1:18" s="84" customFormat="1" ht="13.5" customHeight="1" x14ac:dyDescent="0.25">
      <c r="A33" s="247" t="s">
        <v>79</v>
      </c>
      <c r="B33" s="247"/>
      <c r="C33" s="247"/>
      <c r="D33" s="247" t="s">
        <v>80</v>
      </c>
      <c r="E33" s="247"/>
      <c r="F33" s="247" t="s">
        <v>81</v>
      </c>
      <c r="G33" s="247"/>
      <c r="H33" s="247" t="s">
        <v>82</v>
      </c>
      <c r="I33" s="247"/>
      <c r="J33" s="247"/>
      <c r="K33" s="247" t="s">
        <v>75</v>
      </c>
      <c r="L33" s="247"/>
      <c r="M33" s="247"/>
      <c r="N33" s="260"/>
      <c r="O33" s="101"/>
      <c r="P33" s="81"/>
      <c r="Q33" s="81"/>
    </row>
    <row r="34" spans="1:18" s="81" customFormat="1" x14ac:dyDescent="0.25">
      <c r="A34" s="232">
        <v>1</v>
      </c>
      <c r="B34" s="232"/>
      <c r="C34" s="232"/>
      <c r="D34" s="232">
        <v>2</v>
      </c>
      <c r="E34" s="232"/>
      <c r="F34" s="240" t="s">
        <v>83</v>
      </c>
      <c r="G34" s="240"/>
      <c r="H34" s="240" t="s">
        <v>84</v>
      </c>
      <c r="I34" s="240"/>
      <c r="J34" s="240"/>
      <c r="K34" s="232">
        <v>5</v>
      </c>
      <c r="L34" s="232"/>
      <c r="M34" s="232"/>
      <c r="N34" s="233"/>
      <c r="O34" s="102"/>
      <c r="P34" s="84"/>
      <c r="Q34" s="84"/>
    </row>
    <row r="35" spans="1:18" s="81" customFormat="1" x14ac:dyDescent="0.25">
      <c r="A35" s="236"/>
      <c r="B35" s="236"/>
      <c r="C35" s="236"/>
      <c r="D35" s="236"/>
      <c r="E35" s="236"/>
      <c r="F35" s="237"/>
      <c r="G35" s="237"/>
      <c r="H35" s="237"/>
      <c r="I35" s="237"/>
      <c r="J35" s="237"/>
      <c r="K35" s="238"/>
      <c r="L35" s="238"/>
      <c r="M35" s="238"/>
      <c r="N35" s="239"/>
      <c r="O35" s="103"/>
    </row>
    <row r="37" spans="1:18" ht="22.5" customHeight="1" x14ac:dyDescent="0.25">
      <c r="A37" s="29" t="s">
        <v>140</v>
      </c>
    </row>
    <row r="38" spans="1:18" ht="12.75" customHeight="1" x14ac:dyDescent="0.25"/>
    <row r="39" spans="1:18" x14ac:dyDescent="0.25">
      <c r="A39" s="235" t="s">
        <v>141</v>
      </c>
      <c r="B39" s="235"/>
      <c r="C39" s="235"/>
      <c r="D39" s="235" t="s">
        <v>142</v>
      </c>
      <c r="E39" s="235"/>
      <c r="F39" s="235"/>
      <c r="G39" s="235"/>
    </row>
    <row r="40" spans="1:18" x14ac:dyDescent="0.25">
      <c r="A40" s="235">
        <v>1</v>
      </c>
      <c r="B40" s="235"/>
      <c r="C40" s="235"/>
      <c r="D40" s="235">
        <v>2</v>
      </c>
      <c r="E40" s="235"/>
      <c r="F40" s="235"/>
      <c r="G40" s="235"/>
    </row>
    <row r="41" spans="1:18" x14ac:dyDescent="0.25">
      <c r="A41" s="235"/>
      <c r="B41" s="235"/>
      <c r="C41" s="235"/>
      <c r="D41" s="235"/>
      <c r="E41" s="235"/>
      <c r="F41" s="235"/>
      <c r="G41" s="235"/>
    </row>
    <row r="42" spans="1:18" ht="15" customHeight="1" x14ac:dyDescent="0.25"/>
    <row r="43" spans="1:18" ht="15" customHeight="1" x14ac:dyDescent="0.25">
      <c r="A43" s="29" t="s">
        <v>85</v>
      </c>
    </row>
    <row r="44" spans="1:18" ht="15" customHeight="1" x14ac:dyDescent="0.25">
      <c r="A44" s="234" t="s">
        <v>86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</row>
    <row r="45" spans="1:18" x14ac:dyDescent="0.25">
      <c r="A45" s="276" t="s">
        <v>190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109"/>
      <c r="P45" s="109"/>
      <c r="Q45" s="109"/>
      <c r="R45" s="109"/>
    </row>
    <row r="46" spans="1:18" ht="23.25" customHeight="1" x14ac:dyDescent="0.25">
      <c r="A46" s="277" t="s">
        <v>211</v>
      </c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112"/>
      <c r="P46" s="112"/>
      <c r="Q46" s="112"/>
      <c r="R46" s="109"/>
    </row>
    <row r="47" spans="1:18" ht="22.5" customHeight="1" x14ac:dyDescent="0.25">
      <c r="A47" s="277" t="s">
        <v>210</v>
      </c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109"/>
    </row>
    <row r="48" spans="1:18" ht="13.5" customHeight="1" x14ac:dyDescent="0.25">
      <c r="A48" s="224" t="s">
        <v>88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</row>
    <row r="49" spans="1:17" ht="15.75" customHeight="1" x14ac:dyDescent="0.25"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</row>
    <row r="50" spans="1:17" ht="15" customHeight="1" x14ac:dyDescent="0.25">
      <c r="A50" s="29" t="s">
        <v>89</v>
      </c>
    </row>
    <row r="51" spans="1:17" s="81" customFormat="1" ht="17.25" customHeight="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</row>
    <row r="52" spans="1:17" s="81" customFormat="1" ht="20.25" customHeight="1" x14ac:dyDescent="0.25">
      <c r="A52" s="225" t="s">
        <v>90</v>
      </c>
      <c r="B52" s="226"/>
      <c r="C52" s="226"/>
      <c r="D52" s="227"/>
      <c r="E52" s="225" t="s">
        <v>91</v>
      </c>
      <c r="F52" s="226"/>
      <c r="G52" s="226"/>
      <c r="H52" s="226"/>
      <c r="I52" s="226"/>
      <c r="J52" s="226"/>
      <c r="K52" s="226"/>
      <c r="L52" s="227"/>
      <c r="M52" s="230" t="s">
        <v>92</v>
      </c>
      <c r="N52" s="231"/>
      <c r="O52" s="107"/>
      <c r="P52" s="228"/>
      <c r="Q52" s="228"/>
    </row>
    <row r="53" spans="1:17" s="81" customFormat="1" x14ac:dyDescent="0.25">
      <c r="A53" s="225">
        <v>1</v>
      </c>
      <c r="B53" s="226"/>
      <c r="C53" s="226"/>
      <c r="D53" s="227"/>
      <c r="E53" s="225">
        <v>2</v>
      </c>
      <c r="F53" s="226"/>
      <c r="G53" s="226"/>
      <c r="H53" s="226"/>
      <c r="I53" s="226"/>
      <c r="J53" s="226"/>
      <c r="K53" s="226"/>
      <c r="L53" s="227"/>
      <c r="M53" s="232">
        <v>3</v>
      </c>
      <c r="N53" s="233"/>
      <c r="O53" s="107"/>
      <c r="P53" s="229"/>
      <c r="Q53" s="229"/>
    </row>
    <row r="54" spans="1:17" s="81" customFormat="1" ht="24" customHeight="1" x14ac:dyDescent="0.25">
      <c r="A54" s="205" t="s">
        <v>93</v>
      </c>
      <c r="B54" s="206"/>
      <c r="C54" s="206"/>
      <c r="D54" s="207"/>
      <c r="E54" s="209" t="s">
        <v>94</v>
      </c>
      <c r="F54" s="210"/>
      <c r="G54" s="210"/>
      <c r="H54" s="210"/>
      <c r="I54" s="210"/>
      <c r="J54" s="210"/>
      <c r="K54" s="210"/>
      <c r="L54" s="211"/>
      <c r="M54" s="218" t="s">
        <v>95</v>
      </c>
      <c r="N54" s="219"/>
      <c r="O54" s="108"/>
      <c r="P54" s="208"/>
      <c r="Q54" s="208"/>
    </row>
    <row r="55" spans="1:17" s="81" customFormat="1" ht="24" customHeight="1" x14ac:dyDescent="0.25">
      <c r="A55" s="205" t="s">
        <v>96</v>
      </c>
      <c r="B55" s="206"/>
      <c r="C55" s="206"/>
      <c r="D55" s="207"/>
      <c r="E55" s="212"/>
      <c r="F55" s="213"/>
      <c r="G55" s="213"/>
      <c r="H55" s="213"/>
      <c r="I55" s="213"/>
      <c r="J55" s="213"/>
      <c r="K55" s="213"/>
      <c r="L55" s="214"/>
      <c r="M55" s="220"/>
      <c r="N55" s="221"/>
      <c r="O55" s="108"/>
      <c r="P55" s="208"/>
      <c r="Q55" s="208"/>
    </row>
    <row r="56" spans="1:17" ht="24" customHeight="1" x14ac:dyDescent="0.25">
      <c r="A56" s="205" t="s">
        <v>97</v>
      </c>
      <c r="B56" s="206"/>
      <c r="C56" s="206"/>
      <c r="D56" s="207"/>
      <c r="E56" s="212"/>
      <c r="F56" s="213"/>
      <c r="G56" s="213"/>
      <c r="H56" s="213"/>
      <c r="I56" s="213"/>
      <c r="J56" s="213"/>
      <c r="K56" s="213"/>
      <c r="L56" s="214"/>
      <c r="M56" s="220"/>
      <c r="N56" s="221"/>
      <c r="O56" s="108"/>
      <c r="P56" s="208"/>
      <c r="Q56" s="208"/>
    </row>
    <row r="57" spans="1:17" ht="24" customHeight="1" x14ac:dyDescent="0.25">
      <c r="A57" s="205" t="s">
        <v>98</v>
      </c>
      <c r="B57" s="206"/>
      <c r="C57" s="206"/>
      <c r="D57" s="207"/>
      <c r="E57" s="215"/>
      <c r="F57" s="216"/>
      <c r="G57" s="216"/>
      <c r="H57" s="216"/>
      <c r="I57" s="216"/>
      <c r="J57" s="216"/>
      <c r="K57" s="216"/>
      <c r="L57" s="217"/>
      <c r="M57" s="222"/>
      <c r="N57" s="223"/>
      <c r="O57" s="108"/>
      <c r="P57" s="208"/>
      <c r="Q57" s="208"/>
    </row>
    <row r="58" spans="1:17" ht="27.75" customHeight="1" x14ac:dyDescent="0.25"/>
  </sheetData>
  <mergeCells count="98">
    <mergeCell ref="A54:D54"/>
    <mergeCell ref="E54:L57"/>
    <mergeCell ref="M54:N57"/>
    <mergeCell ref="P54:Q54"/>
    <mergeCell ref="A55:D55"/>
    <mergeCell ref="P55:Q55"/>
    <mergeCell ref="A56:D56"/>
    <mergeCell ref="P56:Q56"/>
    <mergeCell ref="A57:D57"/>
    <mergeCell ref="P57:Q57"/>
    <mergeCell ref="A52:D52"/>
    <mergeCell ref="E52:L52"/>
    <mergeCell ref="M52:N52"/>
    <mergeCell ref="P52:Q52"/>
    <mergeCell ref="A53:D53"/>
    <mergeCell ref="E53:L53"/>
    <mergeCell ref="M53:N53"/>
    <mergeCell ref="P53:Q53"/>
    <mergeCell ref="A44:O44"/>
    <mergeCell ref="A45:N45"/>
    <mergeCell ref="A46:N46"/>
    <mergeCell ref="A47:Q47"/>
    <mergeCell ref="A48:Q48"/>
    <mergeCell ref="A39:C39"/>
    <mergeCell ref="D39:G39"/>
    <mergeCell ref="A40:C40"/>
    <mergeCell ref="D40:G40"/>
    <mergeCell ref="A41:C41"/>
    <mergeCell ref="D41:G41"/>
    <mergeCell ref="P24:P26"/>
    <mergeCell ref="A23:A26"/>
    <mergeCell ref="A35:C35"/>
    <mergeCell ref="D35:E35"/>
    <mergeCell ref="F35:G35"/>
    <mergeCell ref="H35:J35"/>
    <mergeCell ref="K35:N35"/>
    <mergeCell ref="A34:C34"/>
    <mergeCell ref="D34:E34"/>
    <mergeCell ref="F34:G34"/>
    <mergeCell ref="H34:J34"/>
    <mergeCell ref="K34:N34"/>
    <mergeCell ref="K24:K26"/>
    <mergeCell ref="L24:L26"/>
    <mergeCell ref="M24:M26"/>
    <mergeCell ref="N24:N26"/>
    <mergeCell ref="O24:O26"/>
    <mergeCell ref="A32:N32"/>
    <mergeCell ref="A33:C33"/>
    <mergeCell ref="D33:E33"/>
    <mergeCell ref="F33:G33"/>
    <mergeCell ref="H33:J33"/>
    <mergeCell ref="K33:N33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14:O16"/>
    <mergeCell ref="H15:H16"/>
    <mergeCell ref="I15:I16"/>
    <mergeCell ref="L14:L16"/>
    <mergeCell ref="M23:N23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M13:N13"/>
    <mergeCell ref="B14:B16"/>
    <mergeCell ref="C14:C16"/>
    <mergeCell ref="D14:D16"/>
    <mergeCell ref="E14:E16"/>
    <mergeCell ref="M14:M16"/>
    <mergeCell ref="N14:N16"/>
    <mergeCell ref="A1:O1"/>
    <mergeCell ref="A4:K4"/>
    <mergeCell ref="L4:M9"/>
    <mergeCell ref="N4:N9"/>
    <mergeCell ref="A5:K5"/>
    <mergeCell ref="A6:K6"/>
    <mergeCell ref="A7:K7"/>
    <mergeCell ref="A8:K8"/>
  </mergeCells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Атякшев</vt:lpstr>
      <vt:lpstr>ч1 НОО</vt:lpstr>
      <vt:lpstr>ч1 ООО</vt:lpstr>
      <vt:lpstr>ч1 СОО</vt:lpstr>
      <vt:lpstr>ч1 питание НОО</vt:lpstr>
      <vt:lpstr>ч1 питание ООО</vt:lpstr>
      <vt:lpstr>ч1 питание СОО</vt:lpstr>
      <vt:lpstr>ч1 ДО</vt:lpstr>
      <vt:lpstr>ч1 питание лагерь</vt:lpstr>
      <vt:lpstr>ч2</vt:lpstr>
      <vt:lpstr>ч3</vt:lpstr>
      <vt:lpstr>Уведомление</vt:lpstr>
      <vt:lpstr>Атякшев!Область_печати</vt:lpstr>
      <vt:lpstr>'ч1 ДО'!Область_печати</vt:lpstr>
      <vt:lpstr>'ч1 НОО'!Область_печати</vt:lpstr>
      <vt:lpstr>'ч1 ООО'!Область_печати</vt:lpstr>
      <vt:lpstr>'ч1 питание лагерь'!Область_печати</vt:lpstr>
      <vt:lpstr>'ч1 питание НОО'!Область_печати</vt:lpstr>
      <vt:lpstr>'ч1 питание ООО'!Область_печати</vt:lpstr>
      <vt:lpstr>'ч1 питание СОО'!Область_печати</vt:lpstr>
      <vt:lpstr>'ч1 СОО'!Область_печати</vt:lpstr>
      <vt:lpstr>ч2!Область_печати</vt:lpstr>
      <vt:lpstr>ч3!Область_печати</vt:lpstr>
    </vt:vector>
  </TitlesOfParts>
  <Company>ДОиМП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Рудюк Валентин В.</dc:creator>
  <cp:lastModifiedBy>Прядко Илья Олегович</cp:lastModifiedBy>
  <cp:revision>1</cp:revision>
  <cp:lastPrinted>2025-10-25T09:16:20Z</cp:lastPrinted>
  <dcterms:created xsi:type="dcterms:W3CDTF">2016-12-25T11:32:42Z</dcterms:created>
  <dcterms:modified xsi:type="dcterms:W3CDTF">2025-11-28T12:08:58Z</dcterms:modified>
</cp:coreProperties>
</file>